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59.12" sheetId="11" r:id="rId5"/>
    <sheet name="59.12 01 Pol" sheetId="12" r:id="rId6"/>
    <sheet name="59.12 02 Pol" sheetId="13" r:id="rId7"/>
    <sheet name="59.12 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'59.12 01 Pol'!$A$1:$I$132</definedName>
    <definedName name="_xlnm.Print_Area" localSheetId="6">'59.12 02 Pol'!$A$1:$I$91</definedName>
    <definedName name="_xlnm.Print_Area" localSheetId="7">'59.12 03 Pol'!$A$1:$I$138</definedName>
    <definedName name="_xlnm.Print_Area" localSheetId="4">'Rekapitulace Objekt 59.12'!$A$1:$H$62</definedName>
    <definedName name="_xlnm.Print_Area" localSheetId="1">Stavba!$A$1:$J$62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61" i="1"/>
  <c r="J60"/>
  <c r="J59"/>
  <c r="J58"/>
  <c r="J57"/>
  <c r="J56"/>
  <c r="J55"/>
  <c r="J54"/>
  <c r="J53"/>
  <c r="J52"/>
  <c r="J51"/>
  <c r="J50"/>
  <c r="J49"/>
  <c r="J48"/>
  <c r="J47"/>
  <c r="J46"/>
  <c r="J45"/>
  <c r="J44"/>
  <c r="P20" i="11"/>
  <c r="O20"/>
  <c r="P19"/>
  <c r="O19"/>
  <c r="H20"/>
  <c r="H19"/>
  <c r="D62"/>
  <c r="H61"/>
  <c r="H62" s="1"/>
  <c r="BC59"/>
  <c r="AO140" i="14"/>
  <c r="AN140"/>
  <c r="G139"/>
  <c r="BA127"/>
  <c r="BA125"/>
  <c r="BA113"/>
  <c r="BA101"/>
  <c r="BA98"/>
  <c r="BA93"/>
  <c r="BA91"/>
  <c r="BA69"/>
  <c r="BA48"/>
  <c r="BA46"/>
  <c r="BA28"/>
  <c r="G9"/>
  <c r="F8" s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9"/>
  <c r="G30"/>
  <c r="G31"/>
  <c r="G32"/>
  <c r="G33"/>
  <c r="G34"/>
  <c r="G35"/>
  <c r="G36"/>
  <c r="G37"/>
  <c r="G38"/>
  <c r="G39"/>
  <c r="G40"/>
  <c r="G41"/>
  <c r="G42"/>
  <c r="G43"/>
  <c r="G44"/>
  <c r="G45"/>
  <c r="G47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2"/>
  <c r="G94"/>
  <c r="G95"/>
  <c r="G96"/>
  <c r="G97"/>
  <c r="G99"/>
  <c r="G100"/>
  <c r="G102"/>
  <c r="G103"/>
  <c r="G104"/>
  <c r="G105"/>
  <c r="G106"/>
  <c r="G107"/>
  <c r="G108"/>
  <c r="G109"/>
  <c r="G110"/>
  <c r="G111"/>
  <c r="G112"/>
  <c r="G114"/>
  <c r="G115"/>
  <c r="G116"/>
  <c r="G117"/>
  <c r="G118"/>
  <c r="G119"/>
  <c r="G120"/>
  <c r="G121"/>
  <c r="G122"/>
  <c r="G123"/>
  <c r="G124"/>
  <c r="G126"/>
  <c r="G128"/>
  <c r="G129"/>
  <c r="G130"/>
  <c r="G131"/>
  <c r="G132"/>
  <c r="G133"/>
  <c r="G134"/>
  <c r="G135"/>
  <c r="G136"/>
  <c r="G137"/>
  <c r="D57" i="11"/>
  <c r="H56"/>
  <c r="H57" s="1"/>
  <c r="H55"/>
  <c r="H54"/>
  <c r="H53"/>
  <c r="H52"/>
  <c r="H51"/>
  <c r="H50"/>
  <c r="H49"/>
  <c r="BC47"/>
  <c r="AO93" i="13"/>
  <c r="AN93"/>
  <c r="G92"/>
  <c r="BA86"/>
  <c r="BA84"/>
  <c r="BA72"/>
  <c r="BA70"/>
  <c r="BA56"/>
  <c r="BA52"/>
  <c r="BA44"/>
  <c r="BA40"/>
  <c r="BA37"/>
  <c r="BA35"/>
  <c r="BA32"/>
  <c r="BA30"/>
  <c r="BA29"/>
  <c r="BA24"/>
  <c r="BA22"/>
  <c r="BA20"/>
  <c r="BA18"/>
  <c r="BA16"/>
  <c r="BA14"/>
  <c r="BA12"/>
  <c r="G9"/>
  <c r="F8" s="1"/>
  <c r="F10"/>
  <c r="G11"/>
  <c r="G13"/>
  <c r="G15"/>
  <c r="G17"/>
  <c r="G19"/>
  <c r="G21"/>
  <c r="G23"/>
  <c r="F25"/>
  <c r="G26"/>
  <c r="G27"/>
  <c r="G28"/>
  <c r="G31"/>
  <c r="G33"/>
  <c r="G34"/>
  <c r="G36"/>
  <c r="G38"/>
  <c r="G39"/>
  <c r="G42"/>
  <c r="G43"/>
  <c r="G45"/>
  <c r="G46"/>
  <c r="G47"/>
  <c r="F41" s="1"/>
  <c r="G48"/>
  <c r="G49"/>
  <c r="G50"/>
  <c r="G51"/>
  <c r="G53"/>
  <c r="G54"/>
  <c r="G55"/>
  <c r="G57"/>
  <c r="G58"/>
  <c r="G59"/>
  <c r="G60"/>
  <c r="G61"/>
  <c r="G62"/>
  <c r="G63"/>
  <c r="G64"/>
  <c r="G66"/>
  <c r="F65" s="1"/>
  <c r="G67"/>
  <c r="G68"/>
  <c r="G69"/>
  <c r="G71"/>
  <c r="G73"/>
  <c r="G75"/>
  <c r="G76"/>
  <c r="G77"/>
  <c r="F74" s="1"/>
  <c r="G78"/>
  <c r="G80"/>
  <c r="G81"/>
  <c r="G82"/>
  <c r="G83"/>
  <c r="F79" s="1"/>
  <c r="G85"/>
  <c r="F87"/>
  <c r="G88"/>
  <c r="G89"/>
  <c r="G90"/>
  <c r="D45" i="11"/>
  <c r="H44"/>
  <c r="H43"/>
  <c r="H42"/>
  <c r="H41"/>
  <c r="H40"/>
  <c r="H39"/>
  <c r="H38"/>
  <c r="H37"/>
  <c r="H36"/>
  <c r="H35"/>
  <c r="H34"/>
  <c r="H33"/>
  <c r="BC30"/>
  <c r="AO134" i="12"/>
  <c r="P18" i="11" s="1"/>
  <c r="BA115" i="12"/>
  <c r="BA100"/>
  <c r="BA92"/>
  <c r="BA89"/>
  <c r="BA85"/>
  <c r="BA81"/>
  <c r="BA78"/>
  <c r="BA75"/>
  <c r="BA72"/>
  <c r="BA64"/>
  <c r="BA51"/>
  <c r="BA45"/>
  <c r="BA41"/>
  <c r="BA36"/>
  <c r="BA32"/>
  <c r="BA29"/>
  <c r="BA26"/>
  <c r="BA22"/>
  <c r="BA18"/>
  <c r="BA15"/>
  <c r="BA12"/>
  <c r="BA10"/>
  <c r="G9"/>
  <c r="AN134" s="1"/>
  <c r="O18" i="11" s="1"/>
  <c r="G11" i="12"/>
  <c r="G14"/>
  <c r="G17"/>
  <c r="G21"/>
  <c r="F20" s="1"/>
  <c r="G25"/>
  <c r="F24" s="1"/>
  <c r="G28"/>
  <c r="G31"/>
  <c r="G35"/>
  <c r="G38"/>
  <c r="G40"/>
  <c r="F43"/>
  <c r="G44"/>
  <c r="G48"/>
  <c r="G50"/>
  <c r="G53"/>
  <c r="G55"/>
  <c r="G57"/>
  <c r="G60"/>
  <c r="G63"/>
  <c r="F62" s="1"/>
  <c r="G65"/>
  <c r="G67"/>
  <c r="G69"/>
  <c r="G71"/>
  <c r="G74"/>
  <c r="G77"/>
  <c r="G80"/>
  <c r="G82"/>
  <c r="F66" s="1"/>
  <c r="G84"/>
  <c r="F87"/>
  <c r="G88"/>
  <c r="F90"/>
  <c r="G91"/>
  <c r="G96"/>
  <c r="F95" s="1"/>
  <c r="G97"/>
  <c r="G98"/>
  <c r="G99"/>
  <c r="G101"/>
  <c r="F102"/>
  <c r="G103"/>
  <c r="F104"/>
  <c r="G105"/>
  <c r="G106"/>
  <c r="G107"/>
  <c r="G108"/>
  <c r="G109"/>
  <c r="G110"/>
  <c r="G111"/>
  <c r="G112"/>
  <c r="G114"/>
  <c r="F113" s="1"/>
  <c r="G117"/>
  <c r="G119"/>
  <c r="G123"/>
  <c r="G125"/>
  <c r="F122" s="1"/>
  <c r="G127"/>
  <c r="D21" i="11"/>
  <c r="B7"/>
  <c r="B6"/>
  <c r="C1"/>
  <c r="B1"/>
  <c r="B1" i="9"/>
  <c r="C1"/>
  <c r="B7"/>
  <c r="B6"/>
  <c r="F8" i="12" l="1"/>
  <c r="H26" i="11"/>
  <c r="H27" s="1"/>
  <c r="H24"/>
  <c r="H25" s="1"/>
  <c r="H32" l="1"/>
  <c r="H45" s="1"/>
  <c r="G133" i="12"/>
  <c r="H18" i="11" s="1"/>
  <c r="H21" s="1"/>
  <c r="J23" i="1" s="1"/>
  <c r="J24" s="1"/>
  <c r="J43"/>
  <c r="J62" s="1"/>
  <c r="P23" i="11"/>
  <c r="P23" i="1" s="1"/>
  <c r="J29" s="1"/>
  <c r="J30" s="1"/>
  <c r="O23" i="11"/>
  <c r="O23" i="1" s="1"/>
  <c r="J27" s="1"/>
  <c r="J28" s="1"/>
  <c r="J31" s="1"/>
  <c r="H28" i="11"/>
</calcChain>
</file>

<file path=xl/sharedStrings.xml><?xml version="1.0" encoding="utf-8"?>
<sst xmlns="http://schemas.openxmlformats.org/spreadsheetml/2006/main" count="1569" uniqueCount="633">
  <si>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</si>
  <si>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</si>
  <si>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</si>
  <si>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</si>
  <si>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</si>
  <si>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</si>
  <si>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</si>
  <si>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</si>
  <si>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</si>
  <si>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</si>
  <si>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</si>
  <si>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</si>
  <si>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</si>
  <si>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</si>
  <si>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</si>
  <si>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</si>
  <si>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</si>
  <si>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</si>
  <si>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</si>
  <si>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</si>
  <si>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</si>
  <si>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</si>
  <si>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</si>
  <si>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</si>
  <si>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</si>
  <si>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</si>
  <si>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</si>
  <si>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</si>
  <si>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</si>
  <si>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</si>
  <si>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</si>
  <si>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</si>
  <si>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</si>
  <si>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</si>
  <si>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</si>
  <si>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</si>
  <si>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</si>
  <si>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</si>
  <si>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</si>
  <si>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</si>
  <si>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P.B04.16</t>
  </si>
  <si>
    <t>Rekonstrukce bytů Brno, ul. Křídlovická</t>
  </si>
  <si>
    <t>Stavební objekt</t>
  </si>
  <si>
    <t>59.12</t>
  </si>
  <si>
    <t xml:space="preserve">Vchod 59, byt 12 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</si>
  <si>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</si>
  <si>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</si>
  <si>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</si>
  <si>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</si>
  <si>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</si>
  <si>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</si>
  <si>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</si>
  <si>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</si>
  <si>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</si>
  <si>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</si>
  <si>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</si>
  <si>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</si>
  <si>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</si>
  <si>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</si>
  <si>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</si>
  <si>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</si>
  <si>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</si>
  <si>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</si>
  <si>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</si>
  <si>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</si>
  <si>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</si>
  <si>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</si>
  <si>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</si>
  <si>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</si>
  <si>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Oddíl</t>
  </si>
  <si>
    <t>ELEKTROMONTAZE-zásuvky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</si>
  <si>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</si>
  <si>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</si>
  <si>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</si>
  <si>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</si>
  <si>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</si>
  <si>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</si>
  <si>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</si>
  <si>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</si>
  <si>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</si>
  <si>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</si>
  <si>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734</t>
  </si>
  <si>
    <t>Armatury</t>
  </si>
  <si>
    <t>735</t>
  </si>
  <si>
    <t>Otopná tělesa</t>
  </si>
  <si>
    <t>766</t>
  </si>
  <si>
    <t>Konstrukce truhlářské</t>
  </si>
  <si>
    <t>781</t>
  </si>
  <si>
    <t>Obklady keramické</t>
  </si>
  <si>
    <t>784</t>
  </si>
  <si>
    <t>Malby</t>
  </si>
  <si>
    <t>M46</t>
  </si>
  <si>
    <t>Zemní práce při montážích</t>
  </si>
  <si>
    <t>Cena celkem</t>
  </si>
  <si>
    <t>STA</t>
  </si>
  <si>
    <t>Rozsah:</t>
  </si>
  <si>
    <t>Rekapitulace soupisů náležejících k objektu</t>
  </si>
  <si>
    <t>Soupis</t>
  </si>
  <si>
    <t>Cena (Kč)</t>
  </si>
  <si>
    <t>01</t>
  </si>
  <si>
    <t>Stavební</t>
  </si>
  <si>
    <t>02</t>
  </si>
  <si>
    <t>ZTI</t>
  </si>
  <si>
    <t>03</t>
  </si>
  <si>
    <t>Elektroinstalace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</si>
  <si>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</si>
  <si>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</si>
  <si>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</si>
  <si>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</si>
  <si>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</si>
  <si>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</si>
  <si>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</si>
  <si>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</si>
  <si>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</si>
  <si>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</si>
  <si>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311101213R00</t>
  </si>
  <si>
    <t>Vytvoření prostupů ve zdech monolitických o vnější průřezové ploše přes 0,05 m2 do 0,10 m2</t>
  </si>
  <si>
    <t>m</t>
  </si>
  <si>
    <t>Vlastní</t>
  </si>
  <si>
    <t>POL_NEZ</t>
  </si>
  <si>
    <t>nebo suchých kanálků vodorovných, šikmých, obloukových, zalomených i svislých v nosných, výplňových, obkladových, půdních apod. zdech z monolitického betonu nebo železobetonu, trvale osazených, vložkami nasraz z dutinových tvarovek, trub, prefabrikovaných dílců (rozlišení položek je podle jejich průřezové plochy) apod., bez jejich dodání, včetně polohového zajištění v bednění při betonáži,</t>
  </si>
  <si>
    <t>342011121R00</t>
  </si>
  <si>
    <t>Příčky z desek sádrokartonových jednoduché opláštění bez izolace, konstrukce CW 50 tloušťka příčky 75 mm, desky tloušťky 12,5 mm, typ standard , bez izolace , požární odolnost EI 15</t>
  </si>
  <si>
    <t>m2</t>
  </si>
  <si>
    <t>zřízení nosné konstrukce příčky, vložení tepelné izolace tl. do 5 cm, dodávka a montáž desek, přebroušení a tmelení spár a úprava rohů</t>
  </si>
  <si>
    <t>2,8*0,5</t>
  </si>
  <si>
    <t>342255024RT1</t>
  </si>
  <si>
    <t>Příčky z cihel a tvárnic nepálených příčky z příčkovek pórobetonových tloušťky 100 mm</t>
  </si>
  <si>
    <t>včetně pomocného lešení</t>
  </si>
  <si>
    <t>2,2*3,2</t>
  </si>
  <si>
    <t>342255028RT1</t>
  </si>
  <si>
    <t>Příčky z cihel a tvárnic nepálených příčky z příčkovek pórobetonových tloušťky 150 mm</t>
  </si>
  <si>
    <t>2,3*3,2</t>
  </si>
  <si>
    <t>416021123R00</t>
  </si>
  <si>
    <t>Podhledy na kovové konstrukci opláštěné deskami sádrokartonovými nosná konstrukce z profilů CD s přímým uchycením 1x deska, tloušťky 12,5 mm, impregnovaná</t>
  </si>
  <si>
    <t>s úpravou rohů, koutů a hran konstrukcí, přebroušení a tmelení spár,</t>
  </si>
  <si>
    <t>2,35*2,8+2,2*1,8+2,2*1,5</t>
  </si>
  <si>
    <t>602015112RT3</t>
  </si>
  <si>
    <t xml:space="preserve">Omítky stěn z hotových směsí vrstva jádrová, vápenocementová,  , tloušťka vrstvy 15 mm,  </t>
  </si>
  <si>
    <t>po jednotlivých vrstvách</t>
  </si>
  <si>
    <t>0,8*(2,35+2,81)+2*2*(2,2+1,8)</t>
  </si>
  <si>
    <t>602021163R00</t>
  </si>
  <si>
    <t xml:space="preserve">Omítky stěn z hotových směsí omítka jednovrstvá, vápenosádrová, hlazená, tloušťka vrstvy 2 mm,  </t>
  </si>
  <si>
    <t>(3,2-0,8)*(2,35+2,81)+1,2*2*(2,2+1,8)</t>
  </si>
  <si>
    <t>602016195R00</t>
  </si>
  <si>
    <t>Omítky stěn z hotových směsí Doplňkové práce pro omítky stěn z hotových směsí hloubková penetrace stěn silikátová</t>
  </si>
  <si>
    <t>Položka pořadí 6 : 20.12800</t>
  </si>
  <si>
    <t>Položka pořadí 7 : 21.98400</t>
  </si>
  <si>
    <t>611421231RT2</t>
  </si>
  <si>
    <t>Oprava vnitřních vápenných omítek stropů železobetonových rovných tvárnicových a kleneb v množství opravované plochy v množství opravované plochy přes 5 do 10 %, štukových</t>
  </si>
  <si>
    <t>Včetně pomocného pracovního lešení o výšce podlahy do 1900 mm a pro zatížení do 1,5 kPa.</t>
  </si>
  <si>
    <t>6*3,7+3*6,3+2,4*2,8+2,2*1,8+2,2*1,5</t>
  </si>
  <si>
    <t>612421231R00</t>
  </si>
  <si>
    <t>Oprava vnitřních vápenných omítek stěn v množství opravované plochy přes 5 do 10 %,  štukových</t>
  </si>
  <si>
    <t>(5,8+3,5+5,9+4+2,55+3,3+3,3+6,3+2,2+1,5*2)*3,2</t>
  </si>
  <si>
    <t>612453651R00</t>
  </si>
  <si>
    <t>Omítka rýh ve stěnách maltou cementovou o šířce rýhy přes 150 do 300 mm, ocelí hlazenou</t>
  </si>
  <si>
    <t>z pomocného pracovního lešení o výšce podlahy do 1900 mm a pro zatížení do 1,5 kPa,</t>
  </si>
  <si>
    <t>10*0,15</t>
  </si>
  <si>
    <t>631312141R00</t>
  </si>
  <si>
    <t>Doplnění mazanin betonem prostým rýh v dosavadních mazaninách</t>
  </si>
  <si>
    <t>m3</t>
  </si>
  <si>
    <t>prostým betonem (s dodáním hmot) bez potěru,</t>
  </si>
  <si>
    <t>0,15*2,9+0,1*2,33</t>
  </si>
  <si>
    <t>0,1</t>
  </si>
  <si>
    <t>771101210RT1</t>
  </si>
  <si>
    <t>Příprava podkladu pod dlažby penetrace podkladu pod dlažby</t>
  </si>
  <si>
    <t>Položka pořadí 13 : 7.26000</t>
  </si>
  <si>
    <t>771212113R00</t>
  </si>
  <si>
    <t>Kladení dlažby keramické do tmele velikosti do 400 x 400 m</t>
  </si>
  <si>
    <t>do tmele, rovnoběžně se stěnou, bez skládání složitých vzorů a tvarů.</t>
  </si>
  <si>
    <t>1,5*2,2+1,8*2,2</t>
  </si>
  <si>
    <t>771475014R00</t>
  </si>
  <si>
    <t>Montáž soklíků z dlaždic keramických výšky 100 mm, soklíků vodorovných, kladených do flexibilního tmele</t>
  </si>
  <si>
    <t>0,7+0,73+0,2+0,3+0,2+0,1</t>
  </si>
  <si>
    <t>775541412R00</t>
  </si>
  <si>
    <t>Podlahy lamelové včetně dodávky materiálu z dílců laminátových podlahovýchý 1-lamela; š = 194,0 mm; l = 1 290,0 mm; tl. 8,0 mm; dekor borovice; bez podložky</t>
  </si>
  <si>
    <t>3*6,5+3,7*6+2,35+2,8</t>
  </si>
  <si>
    <t>597642031R</t>
  </si>
  <si>
    <t>dlažba keramická š = 300 mm; l = 300 mm; h = 9,0 mm; protiskluzová úprava; pro interiér i exteriér</t>
  </si>
  <si>
    <t>2,2*1,5+2,2*1,8</t>
  </si>
  <si>
    <t>0,2</t>
  </si>
  <si>
    <t>597642410R</t>
  </si>
  <si>
    <t>dlažba keramická sokl; š = 80 mm; l = 300 mm; h = 9,0 mm; povrch matný; pro interiér i exteriér</t>
  </si>
  <si>
    <t>kus</t>
  </si>
  <si>
    <t>2,23/0,3*1,22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</si>
  <si>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</si>
  <si>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plocha do 2,5 m2</t>
  </si>
  <si>
    <t>plocha do 2,5 m2</t>
  </si>
  <si>
    <t>55330317R</t>
  </si>
  <si>
    <t>zárubeň kovová hranatá; pro klasické zdění; š profilu 110 mm; š průchodu 700 mm; h průchodu 1 970 mm; L; závěsy pevné</t>
  </si>
  <si>
    <t>213151121R00</t>
  </si>
  <si>
    <t>Montáž vsakovacích nádrží položení geotextílie</t>
  </si>
  <si>
    <t>6,5*3</t>
  </si>
  <si>
    <t>961065312R00</t>
  </si>
  <si>
    <t>Bourání nosné konstrukce trámové ze dřeva tvrdého</t>
  </si>
  <si>
    <t>1,8*3,2*0,3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</si>
  <si>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</si>
  <si>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</si>
  <si>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nebo vybourání otvorů průřezové plochy přes 4 m2 v příčkách, včetně pomocného lešení o výšce podlahy do 1900 mm a pro zatížení do 1,5 kPa  (150 kg/m2),</t>
  </si>
  <si>
    <t>2,15*3,2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</si>
  <si>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</si>
  <si>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</si>
  <si>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3*3,2</t>
  </si>
  <si>
    <t>965081713R00</t>
  </si>
  <si>
    <t>Bourání dlažeb z dlaždic keramických a z xylolitu litého z keramických dlaždic nebo xylolitových, plochy přes 1 m2</t>
  </si>
  <si>
    <t>bez podkladního lože, s jakoukoliv výplní spár</t>
  </si>
  <si>
    <t>4,5*2,15+1,8*2,15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</si>
  <si>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</si>
  <si>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</si>
  <si>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</si>
  <si>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978013191R00</t>
  </si>
  <si>
    <t>Otlučení omítek vápenných nebo vápenocementových vnitřních stěn, v rozsahu do 100 %</t>
  </si>
  <si>
    <t>(2,15+1,8)*3,2-2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</si>
  <si>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</si>
  <si>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</si>
  <si>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</si>
  <si>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1,8*2+2,15*2+3,03*1</t>
  </si>
  <si>
    <t>998011002R00</t>
  </si>
  <si>
    <t>Přesun hmot pro budovy s nosnou konstrukcí zděnou výšky přes 6 do 12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</si>
  <si>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</si>
  <si>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</si>
  <si>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>711212002RT6</t>
  </si>
  <si>
    <t>Izolace proti netlakové vodě - nátěry a stěrky stěrka hydroizolační proti vlkosti a tlakové vodě</t>
  </si>
  <si>
    <t>dvouvrstvá</t>
  </si>
  <si>
    <t>Položka pořadí 45 : 18.24000</t>
  </si>
  <si>
    <t>725110811R00</t>
  </si>
  <si>
    <t>Demontáž klozetů splachovacích</t>
  </si>
  <si>
    <t>soubor</t>
  </si>
  <si>
    <t>725210913R00</t>
  </si>
  <si>
    <t>Opravy umyvadel demontáž a zpět.montáž umyvadla s 2 stoj.ventily</t>
  </si>
  <si>
    <t>725240812R00</t>
  </si>
  <si>
    <t>Demontáž sprchových kabin a mís mís bez výtokových armatur</t>
  </si>
  <si>
    <t>725310823R00</t>
  </si>
  <si>
    <t>Demontáž dřezů jednodílných v kuchyňské sestavě</t>
  </si>
  <si>
    <t>bez výtokových armatur,</t>
  </si>
  <si>
    <t>725840860R00</t>
  </si>
  <si>
    <t>Demontáž baterií sprchových sprchových ramen nebo nebo sprch táhlových</t>
  </si>
  <si>
    <t>731412232R00</t>
  </si>
  <si>
    <t>Odkouření odkouření pro kondenzační turbo kotle, Odkouření připojení na komín, šachtu, systém 80/125 mm</t>
  </si>
  <si>
    <t>sada</t>
  </si>
  <si>
    <t>766661112R00</t>
  </si>
  <si>
    <t>Montáž dveřních křídel kompletizovaných otevíravých ,  , do ocelové nebo fošnové zárubně, jednokřídlových, šířky do 800 mm</t>
  </si>
  <si>
    <t>766812115R00</t>
  </si>
  <si>
    <t>Montáž kuchyňských linek dřevěných, na stěnu, šířky přes 2100 do 2400 mm mm</t>
  </si>
  <si>
    <t>766812840R00</t>
  </si>
  <si>
    <t>Demontáž kuchyňských linek délky přes 1800 do 2100 mnm</t>
  </si>
  <si>
    <t>767647912R00</t>
  </si>
  <si>
    <t>Oprava a údržba dveří výměna klik a štítků</t>
  </si>
  <si>
    <t>54112122R</t>
  </si>
  <si>
    <t>deska varná vestavná elektrická; bílá; varné zóny 4 (4x 1,5 kW); š x h x v 510 x 510 x 57 mm</t>
  </si>
  <si>
    <t>54914620R</t>
  </si>
  <si>
    <t>kování interiérové kliky se štíty pro klíč; povrch - kliky pochromované; povrch - štíty leštěná nerez</t>
  </si>
  <si>
    <t>61160162R</t>
  </si>
  <si>
    <t>dveře vnitřní š = 700 mm; h = 1 970,0 mm; hladké; otevíravé; počet křídel 1; plné; povrch. úprava lak</t>
  </si>
  <si>
    <t>61581624.AR</t>
  </si>
  <si>
    <t>linka kuchyňská atypická; š = 2 400 mm</t>
  </si>
  <si>
    <t>781101210R00</t>
  </si>
  <si>
    <t>Příprava podkladu pod obklady penetrace podkladu pod obklady</t>
  </si>
  <si>
    <t>včetně dodávky materiálu.</t>
  </si>
  <si>
    <t>(1,8+2,2)*(2+2,8+0,8+2)*0,6</t>
  </si>
  <si>
    <t>781475114RT1</t>
  </si>
  <si>
    <t>Montáž obkladů vnitřních z dlaždic keramických 200 x 200 mm,  , kladených do flexibilního tmele</t>
  </si>
  <si>
    <t>597813600R</t>
  </si>
  <si>
    <t>obklad keramický š = 198 mm; l = 198 mm; h = 6,5 mm; pro interiér; barva bílá; mat</t>
  </si>
  <si>
    <t>783801811R00</t>
  </si>
  <si>
    <t xml:space="preserve">Odstranění starých nátěrů z omítek stropů, oškrabáním </t>
  </si>
  <si>
    <t>784402801R00</t>
  </si>
  <si>
    <t>Odstranění maleb oškrabáním, v místnostech do 3,8 m</t>
  </si>
  <si>
    <t>784442001RT2</t>
  </si>
  <si>
    <t>Malby z malířských směsí disperzní, v místnostech do 3,8 m, jednobarevné, dvojnásobné + 1x penetrace</t>
  </si>
  <si>
    <t>Položka pořadí 9 : 55.08000</t>
  </si>
  <si>
    <t>Položka pořadí 10 : 127.52000</t>
  </si>
  <si>
    <t>Celkem za objekt</t>
  </si>
  <si>
    <t/>
  </si>
  <si>
    <t>Rekapitulace soupisu</t>
  </si>
  <si>
    <t>Stavební díl</t>
  </si>
  <si>
    <t>Celkem soupis</t>
  </si>
  <si>
    <t>965042121R00</t>
  </si>
  <si>
    <t>Bourání podkladů pod dlažby nebo litých celistvých dlažeb a mazanin betonových nebo z litého asfaltu, tloušťky do 100 mm, plochy do 1 m2</t>
  </si>
  <si>
    <t>721176102R00</t>
  </si>
  <si>
    <t>Potrubí z plastových trub polypropylenové potrubí PP, připojovací, D 40 mmm, s 1,8 mm, DN 40</t>
  </si>
  <si>
    <t>Potrubí včetně tvarovek. Bez zednických výpomocí.</t>
  </si>
  <si>
    <t>721176104R00</t>
  </si>
  <si>
    <t>Potrubí z plastových trub polypropylenové potrubí PP, připojovací, D 75 mmm, s 1,9 mm, DN 70</t>
  </si>
  <si>
    <t>721176105R00</t>
  </si>
  <si>
    <t>Potrubí z plastových trub polypropylenové potrubí PP, připojovací, D 110 mmm, s 2,7 mm, DN 100</t>
  </si>
  <si>
    <t>721194104R00</t>
  </si>
  <si>
    <t>Zřízení přípojek na potrubí D 40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</si>
  <si>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</si>
  <si>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</si>
  <si>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</si>
  <si>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</si>
  <si>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</si>
  <si>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</si>
  <si>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</si>
  <si>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</si>
  <si>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</si>
  <si>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</si>
  <si>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722172968R00</t>
  </si>
  <si>
    <t>Opravy vodovodního potrubí z plastových trubek vsazení odbočky do stávajícího plastového potrubí polyfuzí včetně T-kusu, D 75 mm</t>
  </si>
  <si>
    <t>722172411R00</t>
  </si>
  <si>
    <t>Potrubí z plastických hmot polypropylenové potrubí PP-R, D 20 mm, s 2,8 mm, PN 16, polyfuzně svařované</t>
  </si>
  <si>
    <t>Potrubí včetně tvarovek a zednických výpomocí.</t>
  </si>
  <si>
    <t>Včetně pomocného lešení o výšce podlahy do 1900 mm a pro zatížení do 1,5 kPa.</t>
  </si>
  <si>
    <t>722172351R00</t>
  </si>
  <si>
    <t>Potrubí z plastických hmot doplňky pro potrubí z plastických hmot křížení (výhybka), D 20 mm</t>
  </si>
  <si>
    <t>722239101R00</t>
  </si>
  <si>
    <t>Montáž armatury závitové se dvěma závity vodovodních armatur, G 1/2"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</si>
  <si>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</si>
  <si>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</si>
  <si>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</si>
  <si>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</si>
  <si>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</si>
  <si>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</si>
  <si>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283771031R</t>
  </si>
  <si>
    <t>pouzdro potrubní tvarovatelné; pěnový polyetylén; vnitřní průměr 22,0 mm; tl. izolace 13,0 mm; provozní teplota  -65 až 90 °C; tepelná vodivost (10°C) 0,0380 W/mK</t>
  </si>
  <si>
    <t>998722202R00</t>
  </si>
  <si>
    <t>Přesun hmot pro vnitřní vodovod v objektech výšky do 12 m</t>
  </si>
  <si>
    <t>vodorovně do 50 m</t>
  </si>
  <si>
    <t>725119205R00</t>
  </si>
  <si>
    <t>Klozetové mísy montáž stojící</t>
  </si>
  <si>
    <t>725219401R00</t>
  </si>
  <si>
    <t>Umyvadlo montáž na šrouby do zdiva</t>
  </si>
  <si>
    <t>Včetně dodání zápachové uzávěrky.</t>
  </si>
  <si>
    <t>725249102R00</t>
  </si>
  <si>
    <t>Sprchové kabiny a mísy montáž sprchových mís a vaniček</t>
  </si>
  <si>
    <t>725319101R00</t>
  </si>
  <si>
    <t>Dřezy jednoduché montáž dřezů jednoduchých</t>
  </si>
  <si>
    <t>725814104R00</t>
  </si>
  <si>
    <t>Rohové ventily rohový ventil,  , DN 15 x DN 15, mosaz</t>
  </si>
  <si>
    <t>725829301RT2</t>
  </si>
  <si>
    <t>Baterie umyvadlové a dřezové baterie umyvadlová směšovací; stojánková; ovládání pákové, s otevíráním odpadu; povrch chrom; v. výtoku 45 mm</t>
  </si>
  <si>
    <t>725845111RT1</t>
  </si>
  <si>
    <t>Baterie sprchové baterie sprchová nástěnná, ruční ovládání bez příslušentsví, standardní</t>
  </si>
  <si>
    <t>725849201R00</t>
  </si>
  <si>
    <t>Montáž baterií sprchových pevná výška</t>
  </si>
  <si>
    <t>725860184RT1</t>
  </si>
  <si>
    <t>Zápachové uzávěrky (sifony) pro zařizovací předměty D 40/50 mm; pro pračky/myčky; PE; příslušenství zpětný uzávěr, přip.koleno, krycí deska nerez, montážní kryt, přivzd. ventil, montážní deska, výtok. v</t>
  </si>
  <si>
    <t>výtok. v</t>
  </si>
  <si>
    <t>725860201R00</t>
  </si>
  <si>
    <t>Zápachové uzávěrky (sifony) pro zařizovací předměty D 40, 50 mm x 6/4"; pro dřezy, PP; příslušenství přípojka pro pračku/myčku</t>
  </si>
  <si>
    <t>725860202R00</t>
  </si>
  <si>
    <t>Zápachové uzávěrky (sifony) pro zařizovací předměty D 40, 50 mm x 6/4"; pro dřezy; PP; příslušenství stavitelný kulový kloub</t>
  </si>
  <si>
    <t>725860221RT1</t>
  </si>
  <si>
    <t>Zápachové uzávěrky (sifony) pro zařizovací předměty uzávěrka zápachová D 40/50 mm x 6/4"; pro sprchové kouty; PP, PE; odtok vodorovný, kul. kloub (otáčivý 280°, sklopný 10°); příslušenství zátka, sítko</t>
  </si>
  <si>
    <t>, sítko</t>
  </si>
  <si>
    <t>725860300RT1</t>
  </si>
  <si>
    <t xml:space="preserve">Odtoky vanové, přepady HL souprava odpadní pro vany; PE, PP; D 40/50 mm; pohledové díly mosaz - chromované; bowden nerez, 600 mm; stavební výška 107 mm </t>
  </si>
  <si>
    <t>725860811R00</t>
  </si>
  <si>
    <t>Demontáž zápachových uzávěrek pro zařiz. předměty jednoduchých</t>
  </si>
  <si>
    <t>909R00</t>
  </si>
  <si>
    <t>Hzs-nezmeritelne stavebni prace</t>
  </si>
  <si>
    <t>h</t>
  </si>
  <si>
    <t>551674068R</t>
  </si>
  <si>
    <t>sedátko klozetové s poklopem; plast; antibakteriální; bílé; úchyty ocelové</t>
  </si>
  <si>
    <t>55231082R</t>
  </si>
  <si>
    <t>dřez kuchyňský; jednoduchý; nerez, mat; š = 560 mm; hl. 480 mm; obdélníkový; montáž vestavný</t>
  </si>
  <si>
    <t>64214330R</t>
  </si>
  <si>
    <t>umyvadlo š = 550 mm; hl. 450 mm; diturvit; s otvorem pro baterii; s přepadem; bílá; uchycení šrouby</t>
  </si>
  <si>
    <t>64233510R</t>
  </si>
  <si>
    <t>klozet kombi stojící; h kloz. mísy 400 mm; š nádrže 370 mm; š kloz. mísy 360 mm; hl. 635 mm; splach. hluboké; odpad šikmý; bílý; nádrž boční napouštění; objem splachování 3 nebo 6 l</t>
  </si>
  <si>
    <t>642938000R</t>
  </si>
  <si>
    <t>vanička sprchová čtvercová; l = 900,0 mm; š = 900 mm; hl = 60 mm; průměr odpadu 90 mm; diturvit; bílá; umístění při stěně, v rohu</t>
  </si>
  <si>
    <t>731249126R00</t>
  </si>
  <si>
    <t>Montáž ocelových kotlů do 50 kW (100 kW) na kapalná a plynná paliva přes 35 do 52 kW</t>
  </si>
  <si>
    <t>731411121R00</t>
  </si>
  <si>
    <t>Odkouření odkouření pro turbo kotle, vodorovné odkouření koaxiální 1,0 m, systém 60/100 mm</t>
  </si>
  <si>
    <t>731411211R00</t>
  </si>
  <si>
    <t>Odkouření odkouření pro turbo kotle, svislé koaxiální odkouření včetně střešního nástavce, systém 80/125 mm</t>
  </si>
  <si>
    <t>4841731521R</t>
  </si>
  <si>
    <t>kotel plynový  nástěnný, kondenzační; kombinovaný s průtokovým ohřevem TV; odtah spalin obvodovou stěnou nebo střechou; ocelový, výměník z nerezi; palivo zemní plyn, propan; výkonový rozsah kotle 5,7-20 kW; max.výkon ZP 23,0 kW; v = 720 mm; š = 440 mm; hloubka kotle 338 mm; průměr odkouření 6/100 mm; hořák; krytí IP X4 D</t>
  </si>
  <si>
    <t>7-20 kW; max.výkon ZP 23,0 kW; v = 720 mm; š = 440 mm; hloubka kotle 338 mm; průměr odkouření 6/100 mm; hořák; krytí IP X4 D</t>
  </si>
  <si>
    <t>48466205R</t>
  </si>
  <si>
    <t>nádrž tlaková expanzní membránová; pro topné a chladící soustavy; objem 50 l; d nádrže 409 mm; uložení stojatý; max. přetlak do 6 bar; přetlak plynu 1,5 bar; prac. látka plyn; membrána vyměnitelná; prac. teplota do 70 °C; připojení R 3/4"; barva bílá, červená, šedá</t>
  </si>
  <si>
    <t>vyměnitelná; prac. teplota do 70 °C; připojení R 3/4"; barva bílá, červená, šedá</t>
  </si>
  <si>
    <t>484815977R</t>
  </si>
  <si>
    <t>příslušenství ke kotli plynovému litinovému; rychlomont.sada pro připojení kotle k otop. soustavě, umístění příčné za kotel nebo vedle,pro 1 otop.okruh s 3cestnou směš.armat. DN25 a 1 bez směšov.</t>
  </si>
  <si>
    <t>734192712R00</t>
  </si>
  <si>
    <t>Ostatní přírubové armatury ventil odvzdušňovací kulový, D 62-017-540 I, DN 25</t>
  </si>
  <si>
    <t>734312114R00</t>
  </si>
  <si>
    <t>Ventily horkovodní přivařovací včetně dodávky materiálu hlavicový, vypouštěcí V10-141-616; PN 16, DN 20</t>
  </si>
  <si>
    <t>734429102R00</t>
  </si>
  <si>
    <t>Tlakoměry montáž - tlakoměry ve specifikaci tlakoměru diferenčního</t>
  </si>
  <si>
    <t>38841000R</t>
  </si>
  <si>
    <t>tlakoměr diferenční dvojitý; d tlakoměru 100,0 mm; připojení spodní M20x1,5, G 1/2"; třída přesnosti 1,6 %</t>
  </si>
  <si>
    <t>735159111R00</t>
  </si>
  <si>
    <t>Otopná tělesa panelová Montáž otopných těles panelových bez ohledu na počet desek, délky do 1600 mm</t>
  </si>
  <si>
    <t>735179110R00</t>
  </si>
  <si>
    <t>Otopná tělesa koupelnová montáž - otopná tělesa ve specifikaci topných žebříků</t>
  </si>
  <si>
    <t>210290601R00</t>
  </si>
  <si>
    <t xml:space="preserve">Výměna výměna součástí spotřebičů s demontáží poškozených součástí s namontováním nových, s konečným vyzkoušením, topného tělesa,  </t>
  </si>
  <si>
    <t>48451691R</t>
  </si>
  <si>
    <t>těleso otopné trubkové koupelnové, nástěnné; zapojení do centr.otopné soustavy nebo i jako elektr.radiátor nebo jejich kombinace; mat. ocelové profily 35x41mm,ocel.trubky pr.26; v = 730 mm; l = 500 mm; šířka 35 mm; výkon 347 W; povrch barva bílá; rovné; počet trubek 14; umístit na zeď</t>
  </si>
  <si>
    <t>= 500 mm; šířka 35 mm; výkon 347 W; povrch barva bílá; rovné; počet trubek 14; umístit na zeď</t>
  </si>
  <si>
    <t>48457466.AR</t>
  </si>
  <si>
    <t>těleso otopné deskové ocelové; tepel.výkon 782 W; v = 600 mm; l = 800 mm; hloubka tělesa 66 mm; způsob připojení pravé spodní; čelní deska profilovaná; počet desek 2 kus; počet přídavných přestupných ploch 0</t>
  </si>
  <si>
    <t>přestupných ploch 0</t>
  </si>
  <si>
    <t>460680046R00</t>
  </si>
  <si>
    <t>Vysekání drážky ve zdi cihelné 15 x 15 cm</t>
  </si>
  <si>
    <t>38821422R</t>
  </si>
  <si>
    <t>vodoměr bytový závitový; teplota vody 30 až 90 °C; suchoběžný, jednovtokový; DN 15; jmen. průtok 1,50 m3/hod; PN 16,0; montážní poloha vodorovná, svislá; stavební délka 80 mm</t>
  </si>
  <si>
    <t>388214410R</t>
  </si>
  <si>
    <t>vodoměr domovní teplota vody 30 °C; závitový; vícevtokový, mokroběžný; montážní poloha vodorovná; DN 20; jmen. průtok 2,50 m3/hod; stavební délka 190 mm; PN 16</t>
  </si>
  <si>
    <t>210010043</t>
  </si>
  <si>
    <t>Trubka KOPEX 23mm ul pevne</t>
  </si>
  <si>
    <t>2100103010</t>
  </si>
  <si>
    <t>Krabice KP 68</t>
  </si>
  <si>
    <t>210010321</t>
  </si>
  <si>
    <t>Krabice KR 68 odboc vcet zap</t>
  </si>
  <si>
    <t>210010322</t>
  </si>
  <si>
    <t>Krabice KR 97 odboc vcet zap</t>
  </si>
  <si>
    <t>210100002</t>
  </si>
  <si>
    <t>Ukonceni vodicu v rozv do 6mm2</t>
  </si>
  <si>
    <t>210100219</t>
  </si>
  <si>
    <t>Ukonceni snury do 5x6mm2 v gum had</t>
  </si>
  <si>
    <t>210100351</t>
  </si>
  <si>
    <t>Ucpavka do P21</t>
  </si>
  <si>
    <t>210110082</t>
  </si>
  <si>
    <t>Spinac specialni sporak 39563/23C</t>
  </si>
  <si>
    <t>2101110110</t>
  </si>
  <si>
    <t>Zasuvka 5517-2389 zap 2p+Z</t>
  </si>
  <si>
    <t>2101110123</t>
  </si>
  <si>
    <t>Zasuvka 5514-2349 2p+Z 2xzapoj</t>
  </si>
  <si>
    <t>2101110124</t>
  </si>
  <si>
    <t>Zasuvka 5514-2235 2p+Z 2xzapoj</t>
  </si>
  <si>
    <t>2101110210</t>
  </si>
  <si>
    <t>Zasuvka 5517-2600-2p+Z do vlhka</t>
  </si>
  <si>
    <t>210190121P</t>
  </si>
  <si>
    <t>Montaz sušáku ručníků          50kg</t>
  </si>
  <si>
    <t>210220321</t>
  </si>
  <si>
    <t>Svorka na potrubi BERNARD   Cu pas</t>
  </si>
  <si>
    <t>2108000342</t>
  </si>
  <si>
    <t>Vodic CYKYL 3Cx2,5 ul pod omitkou</t>
  </si>
  <si>
    <t>210800117</t>
  </si>
  <si>
    <t>Kabel CYKY 5x4 ul pod omitkou</t>
  </si>
  <si>
    <t>210800547</t>
  </si>
  <si>
    <t>Vodic CY 6 ul pevne</t>
  </si>
  <si>
    <t>210802653</t>
  </si>
  <si>
    <t>Snura CGTG 5x4 ul volne</t>
  </si>
  <si>
    <t>Pol__22</t>
  </si>
  <si>
    <t>Ppv z pol.ELEKTROMONTAZE-zsuvky</t>
  </si>
  <si>
    <t>6</t>
  </si>
  <si>
    <t>34111098</t>
  </si>
  <si>
    <t>Kabel CYKY 5Cx4 mm2-</t>
  </si>
  <si>
    <t>34140966</t>
  </si>
  <si>
    <t>Vodic CY 6 mm2 zelenozluty-</t>
  </si>
  <si>
    <t>34141340</t>
  </si>
  <si>
    <t>Vodic CYKYLo 3Cx2,5mm2-</t>
  </si>
  <si>
    <t>34145664</t>
  </si>
  <si>
    <t>Snura CGTG 5Cx4 mm2-</t>
  </si>
  <si>
    <t>34536398</t>
  </si>
  <si>
    <t>Sporak.pripojka 39563-23C vest.-</t>
  </si>
  <si>
    <t>34551365</t>
  </si>
  <si>
    <t>Zasuvka 5514-TANGO 1x nasob.</t>
  </si>
  <si>
    <t>34551366</t>
  </si>
  <si>
    <t>Zasuvka 5514-TANGOB1 dvoj.-</t>
  </si>
  <si>
    <t>34551441</t>
  </si>
  <si>
    <t>Zasuvka 5517-TANGO 2x s prep.ochr</t>
  </si>
  <si>
    <t>34551470</t>
  </si>
  <si>
    <t>Zasuvka 5517-s víčkem IP 44 p.om.</t>
  </si>
  <si>
    <t>34571022</t>
  </si>
  <si>
    <t>Trubka inst ohebna 3323-</t>
  </si>
  <si>
    <t>34571511</t>
  </si>
  <si>
    <t>Krabice pristr kruh KP68/2 /</t>
  </si>
  <si>
    <t>34571561</t>
  </si>
  <si>
    <t>Krabice KR68</t>
  </si>
  <si>
    <t>34571562</t>
  </si>
  <si>
    <t>Krabice KR 97-</t>
  </si>
  <si>
    <t>35442071</t>
  </si>
  <si>
    <t>Paska Cu uzemnov  20x500x0,5/</t>
  </si>
  <si>
    <t>35442150</t>
  </si>
  <si>
    <t>Svorka uzemnovaci 32x29x2mm</t>
  </si>
  <si>
    <t>541</t>
  </si>
  <si>
    <t>Sušák ručníků</t>
  </si>
  <si>
    <t>Pol__41</t>
  </si>
  <si>
    <t>Podr.mater. z pol.NOSNě MATERIL-zsuvky</t>
  </si>
  <si>
    <t>Pol__42</t>
  </si>
  <si>
    <t>Ppv ze součtu položek</t>
  </si>
  <si>
    <t>210010002</t>
  </si>
  <si>
    <t>Trubka ohebna 16 mm ul pod omitku</t>
  </si>
  <si>
    <t>210010501</t>
  </si>
  <si>
    <t>Lustr.svorka 2x4mm2 osazeni vc zap</t>
  </si>
  <si>
    <t>210010502</t>
  </si>
  <si>
    <t>Lustr.svorka 3x4mm2 osazeni vc zap</t>
  </si>
  <si>
    <t>210010511</t>
  </si>
  <si>
    <t>Lustr.hak montaz</t>
  </si>
  <si>
    <t>2101100031</t>
  </si>
  <si>
    <t>Spinac 3553-05629 seriovy do vlhka</t>
  </si>
  <si>
    <t>2101100410</t>
  </si>
  <si>
    <t>Spinac 3553-01289 jednopol.velkopl.</t>
  </si>
  <si>
    <t>2101100420</t>
  </si>
  <si>
    <t>Spinac 3553-02289 zapusteny dvoupol</t>
  </si>
  <si>
    <t>2101100430</t>
  </si>
  <si>
    <t>Spinac 3553-05289 seriovy</t>
  </si>
  <si>
    <t>210110044</t>
  </si>
  <si>
    <t>Spinac zapusteny dvojity</t>
  </si>
  <si>
    <t>2101100450</t>
  </si>
  <si>
    <t>Spinac 3553-06289 stridavy</t>
  </si>
  <si>
    <t>210200015</t>
  </si>
  <si>
    <t>Svitidlo 100W zaves 400 mm</t>
  </si>
  <si>
    <t>210203202</t>
  </si>
  <si>
    <t>Svitidlo stropni 1zar</t>
  </si>
  <si>
    <t>210203203</t>
  </si>
  <si>
    <t>Svitidlo 2 zar</t>
  </si>
  <si>
    <t>210203205</t>
  </si>
  <si>
    <t>Svitidlo nastenne 2zar</t>
  </si>
  <si>
    <t>2108000310</t>
  </si>
  <si>
    <t>Vodic CYKYL 2Ax1,5 ul pod omitkou</t>
  </si>
  <si>
    <t>2108000330</t>
  </si>
  <si>
    <t>Vodic CYKYL 3Ax1,5 ul pod omitkou</t>
  </si>
  <si>
    <t>2108000332</t>
  </si>
  <si>
    <t>Vodic CYKYL 3Cx1,5 ul pod omitkou</t>
  </si>
  <si>
    <t>Pol__64</t>
  </si>
  <si>
    <t>Ppv z pol.ELEKTROMONTAZE-osvŘtlenˇ</t>
  </si>
  <si>
    <t>34141310</t>
  </si>
  <si>
    <t>Vodic CYKYL 2Ax1,5mm2-</t>
  </si>
  <si>
    <t>34141335</t>
  </si>
  <si>
    <t>Vodic CYKYL 3Ax1,5mm2-</t>
  </si>
  <si>
    <t>34141337</t>
  </si>
  <si>
    <t>Vodic CYKYL 3Cx1,5mm2-</t>
  </si>
  <si>
    <t>34535511</t>
  </si>
  <si>
    <t>Spinac 3553-01TANGO B1 n.des.-</t>
  </si>
  <si>
    <t>34535572</t>
  </si>
  <si>
    <t>Spinac 3553-02TANGO B1 n.des.-</t>
  </si>
  <si>
    <t>34535622</t>
  </si>
  <si>
    <t>Spinac 3553-05TANGO B1 n.des.-</t>
  </si>
  <si>
    <t>34535632</t>
  </si>
  <si>
    <t>Spinac 3553-05TANGO IP 44 p.om.</t>
  </si>
  <si>
    <t>34535692</t>
  </si>
  <si>
    <t>Spinac 3553-06tango B1 n.des.-</t>
  </si>
  <si>
    <t>34535792</t>
  </si>
  <si>
    <t>Spinac 3553-5+6 TANGO</t>
  </si>
  <si>
    <t>34562423</t>
  </si>
  <si>
    <t>Spojka 6111-06 2,5mm2 2pol ker-</t>
  </si>
  <si>
    <t>34562424</t>
  </si>
  <si>
    <t>Spojka 6112-06 2,5mm2 3pol ker-</t>
  </si>
  <si>
    <t>34571050</t>
  </si>
  <si>
    <t>Trubka inst ohebna 2316/LPE-1-</t>
  </si>
  <si>
    <t>34712070</t>
  </si>
  <si>
    <t>Zarovka 100W cira E27 220V-</t>
  </si>
  <si>
    <t>34814717</t>
  </si>
  <si>
    <t>Svitidlo zářivkové 2x9W-A</t>
  </si>
  <si>
    <t>34814739</t>
  </si>
  <si>
    <t>Svitidlo zářivkové  2x11W-B</t>
  </si>
  <si>
    <t>34821276</t>
  </si>
  <si>
    <t>Svitidlo 2120602 200W d.z.400mm-D</t>
  </si>
  <si>
    <t>54872816</t>
  </si>
  <si>
    <t>Lustr hak</t>
  </si>
  <si>
    <t>63641890</t>
  </si>
  <si>
    <t>Pásek LED-C</t>
  </si>
  <si>
    <t>Pol__87</t>
  </si>
  <si>
    <t>Podr.mater. z pol.NOSNě MATERIL-osvŘtlenˇ</t>
  </si>
  <si>
    <t>Pol__88</t>
  </si>
  <si>
    <t>210100258</t>
  </si>
  <si>
    <t>Ukonceni kabelu do 5x4mm2 smrst zal</t>
  </si>
  <si>
    <t>210100259</t>
  </si>
  <si>
    <t>Ukonceno kabelu do 5x10mm2 smrst z.</t>
  </si>
  <si>
    <t>210190001</t>
  </si>
  <si>
    <t>Montaz rozvodnic oceloplech do 20kg</t>
  </si>
  <si>
    <t>Pol__94</t>
  </si>
  <si>
    <t>Ppv z pol.ELEKTROMONTAZE-rozvodnice RB</t>
  </si>
  <si>
    <t>3571</t>
  </si>
  <si>
    <t>Rozvodnice bytová RB</t>
  </si>
  <si>
    <t>Pol__98</t>
  </si>
  <si>
    <t>Poriz.prir. z pol.SPECIFIKACE-rozvodnie RB</t>
  </si>
  <si>
    <t>5</t>
  </si>
  <si>
    <t>220260002</t>
  </si>
  <si>
    <t>Krabice  KP  68 p.o.</t>
  </si>
  <si>
    <t>220260004</t>
  </si>
  <si>
    <t>Krabice  KO  97 p.o.</t>
  </si>
  <si>
    <t>220260551</t>
  </si>
  <si>
    <t>Trubka pvc   p.o. 16 mm</t>
  </si>
  <si>
    <t>220260552</t>
  </si>
  <si>
    <t>Trubka pvc   p.o. 23 mm</t>
  </si>
  <si>
    <t>220270322</t>
  </si>
  <si>
    <t>Vodic v trub CY   1,5</t>
  </si>
  <si>
    <t>220280206P</t>
  </si>
  <si>
    <t>Kabel FTP   do  7 mm  v trub</t>
  </si>
  <si>
    <t>220301201</t>
  </si>
  <si>
    <t>Zasuvka TV+INTER. p.o.</t>
  </si>
  <si>
    <t>220330101</t>
  </si>
  <si>
    <t>Mont tlac hlasice n.o.</t>
  </si>
  <si>
    <t>220330111</t>
  </si>
  <si>
    <t>Mont zasuvky hlasice n.o.</t>
  </si>
  <si>
    <t>220330206</t>
  </si>
  <si>
    <t>Prezkouseni hlasice EPS</t>
  </si>
  <si>
    <t>Pol__111</t>
  </si>
  <si>
    <t>PPV z pol.PSV SLABOPR.MONTAZ-TV+INTERN</t>
  </si>
  <si>
    <t>2</t>
  </si>
  <si>
    <t>341</t>
  </si>
  <si>
    <t>Kabel FTP Cat5e</t>
  </si>
  <si>
    <t>34140823</t>
  </si>
  <si>
    <t>Vodic CY 1,5 mm2 cerny-</t>
  </si>
  <si>
    <t>345710500</t>
  </si>
  <si>
    <t>Trubka inst ohebna 2323/LPE-1-</t>
  </si>
  <si>
    <t>34571522</t>
  </si>
  <si>
    <t>Krabice KO 97-</t>
  </si>
  <si>
    <t>34571536</t>
  </si>
  <si>
    <t>Krabice KP2 pod.om.</t>
  </si>
  <si>
    <t>34571552</t>
  </si>
  <si>
    <t>Vicko KO 97-</t>
  </si>
  <si>
    <t>3845</t>
  </si>
  <si>
    <t>Zasuvka RJ 45</t>
  </si>
  <si>
    <t>38457006</t>
  </si>
  <si>
    <t>Zasuvka PZX 01 koncova</t>
  </si>
  <si>
    <t>4048314212</t>
  </si>
  <si>
    <t>Autonomní hlásič - SCHRACK</t>
  </si>
  <si>
    <t>Pol__124</t>
  </si>
  <si>
    <t>Podr.mater. z pol.SPECIFIKACE-SLP</t>
  </si>
  <si>
    <t>Pol__125</t>
  </si>
  <si>
    <t>PPV ze součtu položek</t>
  </si>
  <si>
    <t>50435102</t>
  </si>
  <si>
    <t>Uprava stavajici instalace</t>
  </si>
  <si>
    <t>hod</t>
  </si>
  <si>
    <t>50435103</t>
  </si>
  <si>
    <t>Nespecifikovatelne viceprace</t>
  </si>
  <si>
    <t>50435104</t>
  </si>
  <si>
    <t>Koordinace s ostatními profesemi</t>
  </si>
  <si>
    <t>50435105</t>
  </si>
  <si>
    <t>Komplexni vyzkouseni-oziveni</t>
  </si>
  <si>
    <t>5043516666</t>
  </si>
  <si>
    <t>Spolupráce s revizním technikem</t>
  </si>
  <si>
    <t>971033231</t>
  </si>
  <si>
    <t>Otvor 0.0225m2 zdi cihlov.tl 15cm</t>
  </si>
  <si>
    <t>973031324</t>
  </si>
  <si>
    <t>Kapsy zdi ci mv mvc pl 010m2 hl15cm</t>
  </si>
  <si>
    <t>974031121</t>
  </si>
  <si>
    <t>Ryhy zdi cihlov.3x3cm</t>
  </si>
  <si>
    <t>974031122</t>
  </si>
  <si>
    <t>Ryhy zdi cihlov.3x7cm</t>
  </si>
  <si>
    <t>974031123</t>
  </si>
  <si>
    <t>Ryhy zdi cihlov.3x10cm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</si>
</sst>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20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78" xfId="0" quotePrefix="1" applyNumberFormat="1" applyFont="1" applyBorder="1" applyAlignment="1">
      <alignment horizontal="left" vertical="top" wrapText="1"/>
    </xf>
    <xf numFmtId="0" fontId="20" fillId="0" borderId="78" xfId="0" applyNumberFormat="1" applyFont="1" applyBorder="1" applyAlignment="1">
      <alignment horizontal="center" vertical="top" wrapText="1" shrinkToFit="1"/>
    </xf>
    <xf numFmtId="172" fontId="20" fillId="0" borderId="78" xfId="0" applyNumberFormat="1" applyFont="1" applyBorder="1" applyAlignment="1">
      <alignment vertical="top" wrapText="1" shrinkToFit="1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top" wrapText="1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62" xfId="0" applyNumberFormat="1" applyFont="1" applyBorder="1"/>
    <xf numFmtId="173" fontId="18" fillId="0" borderId="29" xfId="0" applyNumberFormat="1" applyFont="1" applyBorder="1"/>
    <xf numFmtId="0" fontId="0" fillId="4" borderId="63" xfId="0" applyFill="1" applyBorder="1"/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/>
    <xf numFmtId="0" fontId="0" fillId="4" borderId="67" xfId="0" applyFill="1" applyBorder="1"/>
    <xf numFmtId="0" fontId="18" fillId="4" borderId="56" xfId="0" applyFont="1" applyFill="1" applyBorder="1"/>
    <xf numFmtId="0" fontId="18" fillId="4" borderId="68" xfId="0" applyFont="1" applyFill="1" applyBorder="1"/>
    <xf numFmtId="0" fontId="18" fillId="4" borderId="57" xfId="0" applyFont="1" applyFill="1" applyBorder="1"/>
    <xf numFmtId="49" fontId="18" fillId="4" borderId="57" xfId="0" applyNumberFormat="1" applyFont="1" applyFill="1" applyBorder="1"/>
    <xf numFmtId="0" fontId="18" fillId="4" borderId="69" xfId="0" applyFont="1" applyFill="1" applyBorder="1"/>
    <xf numFmtId="173" fontId="18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5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3</v>
      </c>
      <c r="J23" s="120">
        <f>'Rekapitulace Objekt 59.12'!H21</f>
        <v>0</v>
      </c>
      <c r="O23">
        <f>'Rekapitulace Objekt 59.12'!O23</f>
        <v>0</v>
      </c>
      <c r="P23">
        <f>'Rekapitulace Objekt 59.12'!P23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'59.12 01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'59.12 01 Pol'!F20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'59.12 01 Pol'!F24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'59.12 01 Pol'!F43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'59.12 01 Pol'!F62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'59.12 01 Pol'!F66+'59.12 02 Pol'!F8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'59.12 01 Pol'!F87</f>
        <v>0</v>
      </c>
    </row>
    <row r="50" spans="1:10" ht="25.5" customHeight="1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'59.12 03 Pol'!F8</f>
        <v>0</v>
      </c>
    </row>
    <row r="51" spans="1:10" ht="25.5" customHeight="1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'59.12 01 Pol'!F90</f>
        <v>0</v>
      </c>
    </row>
    <row r="52" spans="1:10" ht="25.5" customHeight="1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'59.12 02 Pol'!F10</f>
        <v>0</v>
      </c>
    </row>
    <row r="53" spans="1:10" ht="25.5" customHeight="1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'59.12 02 Pol'!F25</f>
        <v>0</v>
      </c>
    </row>
    <row r="54" spans="1:10" ht="25.5" customHeight="1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'59.12 01 Pol'!F95+'59.12 02 Pol'!F41</f>
        <v>0</v>
      </c>
    </row>
    <row r="55" spans="1:10" ht="25.5" customHeight="1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'59.12 01 Pol'!F102+'59.12 02 Pol'!F65</f>
        <v>0</v>
      </c>
    </row>
    <row r="56" spans="1:10" ht="25.5" customHeight="1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'59.12 02 Pol'!F74</f>
        <v>0</v>
      </c>
    </row>
    <row r="57" spans="1:10" ht="25.5" customHeight="1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'59.12 02 Pol'!F79</f>
        <v>0</v>
      </c>
    </row>
    <row r="58" spans="1:10" ht="25.5" customHeight="1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'59.12 01 Pol'!F104</f>
        <v>0</v>
      </c>
    </row>
    <row r="59" spans="1:10" ht="25.5" customHeight="1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'59.12 01 Pol'!F113</f>
        <v>0</v>
      </c>
    </row>
    <row r="60" spans="1:10" ht="25.5" customHeight="1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'59.12 01 Pol'!F122</f>
        <v>0</v>
      </c>
    </row>
    <row r="61" spans="1:10" ht="25.5" customHeight="1">
      <c r="A61" s="158"/>
      <c r="B61" s="168" t="s">
        <v>91</v>
      </c>
      <c r="C61" s="169" t="s">
        <v>92</v>
      </c>
      <c r="D61" s="169"/>
      <c r="E61" s="169"/>
      <c r="F61" s="170"/>
      <c r="G61" s="171"/>
      <c r="H61" s="171"/>
      <c r="I61" s="171"/>
      <c r="J61" s="172">
        <f>'59.12 02 Pol'!F87</f>
        <v>0</v>
      </c>
    </row>
    <row r="62" spans="1:10" ht="25.5" customHeight="1">
      <c r="A62" s="173"/>
      <c r="B62" s="174" t="s">
        <v>93</v>
      </c>
      <c r="C62" s="175"/>
      <c r="D62" s="175"/>
      <c r="E62" s="175"/>
      <c r="F62" s="176"/>
      <c r="G62" s="177"/>
      <c r="H62" s="177"/>
      <c r="I62" s="177"/>
      <c r="J62" s="178">
        <f>SUM(J43:J61)</f>
        <v>0</v>
      </c>
    </row>
    <row r="63" spans="1:10">
      <c r="A63" s="109"/>
      <c r="B63" s="109"/>
      <c r="C63" s="109"/>
      <c r="D63" s="109"/>
      <c r="E63" s="109"/>
      <c r="F63" s="109"/>
      <c r="G63" s="110"/>
      <c r="H63" s="109"/>
      <c r="I63" s="110"/>
      <c r="J63" s="111"/>
    </row>
    <row r="64" spans="1:10">
      <c r="A64" s="109"/>
      <c r="B64" s="109"/>
      <c r="C64" s="109"/>
      <c r="D64" s="109"/>
      <c r="E64" s="109"/>
      <c r="F64" s="109"/>
      <c r="G64" s="110"/>
      <c r="H64" s="109"/>
      <c r="I64" s="110"/>
      <c r="J64" s="111"/>
    </row>
    <row r="65" spans="1:10">
      <c r="A65" s="109"/>
      <c r="B65" s="109"/>
      <c r="C65" s="109"/>
      <c r="D65" s="109"/>
      <c r="E65" s="109"/>
      <c r="F65" s="109"/>
      <c r="G65" s="110"/>
      <c r="H65" s="109"/>
      <c r="I65" s="110"/>
      <c r="J65" s="111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0">
    <mergeCell ref="C60:I60"/>
    <mergeCell ref="C61:I61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62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94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59.12</v>
      </c>
      <c r="H6" s="35"/>
    </row>
    <row r="7" spans="1:15" ht="15.75" customHeight="1">
      <c r="B7" s="93" t="str">
        <f>C2</f>
        <v xml:space="preserve">Vchod 59, byt 12 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96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97</v>
      </c>
      <c r="B17" s="192"/>
      <c r="C17" s="193"/>
      <c r="D17" s="193"/>
      <c r="E17" s="193"/>
      <c r="F17" s="193"/>
      <c r="G17" s="194"/>
      <c r="H17" s="195" t="s">
        <v>98</v>
      </c>
      <c r="I17" s="32"/>
      <c r="J17" s="32"/>
    </row>
    <row r="18" spans="1:55" ht="12.75" customHeight="1">
      <c r="A18" s="189" t="s">
        <v>99</v>
      </c>
      <c r="B18" s="187" t="s">
        <v>100</v>
      </c>
      <c r="C18" s="186"/>
      <c r="D18" s="186"/>
      <c r="E18" s="186"/>
      <c r="F18" s="186"/>
      <c r="G18" s="188"/>
      <c r="H18" s="190">
        <f>'59.12 01 Pol'!G133</f>
        <v>0</v>
      </c>
      <c r="I18" s="32"/>
      <c r="J18" s="32"/>
      <c r="O18">
        <f>'59.12 01 Pol'!AN134</f>
        <v>0</v>
      </c>
      <c r="P18">
        <f>'59.12 01 Pol'!AO134</f>
        <v>0</v>
      </c>
    </row>
    <row r="19" spans="1:55" ht="12.75" customHeight="1">
      <c r="A19" s="189" t="s">
        <v>101</v>
      </c>
      <c r="B19" s="187" t="s">
        <v>102</v>
      </c>
      <c r="C19" s="186"/>
      <c r="D19" s="186"/>
      <c r="E19" s="186"/>
      <c r="F19" s="186"/>
      <c r="G19" s="188"/>
      <c r="H19" s="190">
        <f>'59.12 02 Pol'!G92</f>
        <v>0</v>
      </c>
      <c r="I19" s="32"/>
      <c r="J19" s="32"/>
      <c r="O19">
        <f>'59.12 02 Pol'!AN93</f>
        <v>0</v>
      </c>
      <c r="P19">
        <f>'59.12 02 Pol'!AO93</f>
        <v>0</v>
      </c>
    </row>
    <row r="20" spans="1:55" ht="12.75" customHeight="1">
      <c r="A20" s="189" t="s">
        <v>103</v>
      </c>
      <c r="B20" s="187" t="s">
        <v>104</v>
      </c>
      <c r="C20" s="186"/>
      <c r="D20" s="186"/>
      <c r="E20" s="186"/>
      <c r="F20" s="186"/>
      <c r="G20" s="188"/>
      <c r="H20" s="190">
        <f>'59.12 03 Pol'!G139</f>
        <v>0</v>
      </c>
      <c r="I20" s="32"/>
      <c r="J20" s="32"/>
      <c r="O20">
        <f>'59.12 03 Pol'!AN140</f>
        <v>0</v>
      </c>
      <c r="P20">
        <f>'59.12 03 Pol'!AO140</f>
        <v>0</v>
      </c>
    </row>
    <row r="21" spans="1:55" ht="12.75" customHeight="1" thickBot="1">
      <c r="A21" s="196"/>
      <c r="B21" s="197" t="s">
        <v>105</v>
      </c>
      <c r="C21" s="198"/>
      <c r="D21" s="199" t="str">
        <f>B2</f>
        <v>59.12</v>
      </c>
      <c r="E21" s="198"/>
      <c r="F21" s="198"/>
      <c r="G21" s="200"/>
      <c r="H21" s="201">
        <f>SUM(H18:H20)</f>
        <v>0</v>
      </c>
      <c r="I21" s="32"/>
      <c r="J21" s="32"/>
    </row>
    <row r="22" spans="1:55" ht="12.75" customHeight="1" thickBot="1">
      <c r="A22" s="32"/>
      <c r="B22" s="32"/>
      <c r="C22" s="32"/>
      <c r="D22" s="32"/>
      <c r="E22" s="32"/>
      <c r="F22" s="32"/>
      <c r="G22" s="32"/>
      <c r="H22" s="202"/>
      <c r="I22" s="32"/>
      <c r="J22" s="32"/>
    </row>
    <row r="23" spans="1:55" ht="12.75" customHeight="1">
      <c r="A23" s="212"/>
      <c r="B23" s="213"/>
      <c r="C23" s="213"/>
      <c r="D23" s="213"/>
      <c r="E23" s="214"/>
      <c r="F23" s="213"/>
      <c r="G23" s="213"/>
      <c r="H23" s="215" t="s">
        <v>46</v>
      </c>
      <c r="I23" s="32"/>
      <c r="J23" s="32"/>
      <c r="O23" s="35">
        <f>H24</f>
        <v>0</v>
      </c>
      <c r="P23" s="35">
        <f>H26</f>
        <v>0</v>
      </c>
    </row>
    <row r="24" spans="1:55" ht="12.75" customHeight="1">
      <c r="A24" s="207" t="s">
        <v>47</v>
      </c>
      <c r="B24" s="203"/>
      <c r="C24" s="203"/>
      <c r="D24" s="203">
        <v>15</v>
      </c>
      <c r="E24" s="204" t="s">
        <v>48</v>
      </c>
      <c r="F24" s="203"/>
      <c r="G24" s="203"/>
      <c r="H24" s="210">
        <f>SUM(O18:O21)</f>
        <v>0</v>
      </c>
      <c r="I24" s="32"/>
      <c r="J24" s="32"/>
    </row>
    <row r="25" spans="1:55" ht="12.75" customHeight="1">
      <c r="A25" s="208" t="s">
        <v>49</v>
      </c>
      <c r="B25" s="184"/>
      <c r="C25" s="184"/>
      <c r="D25" s="184">
        <v>15</v>
      </c>
      <c r="E25" s="205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>
      <c r="A26" s="208" t="s">
        <v>47</v>
      </c>
      <c r="B26" s="184"/>
      <c r="C26" s="184"/>
      <c r="D26" s="184">
        <v>21</v>
      </c>
      <c r="E26" s="205" t="s">
        <v>48</v>
      </c>
      <c r="F26" s="184"/>
      <c r="G26" s="184"/>
      <c r="H26" s="211">
        <f>SUM(P18:P21)</f>
        <v>0</v>
      </c>
      <c r="I26" s="32"/>
      <c r="J26" s="32"/>
    </row>
    <row r="27" spans="1:55" ht="12.75" customHeight="1" thickBot="1">
      <c r="A27" s="209" t="s">
        <v>49</v>
      </c>
      <c r="B27" s="185"/>
      <c r="C27" s="185"/>
      <c r="D27" s="185">
        <v>21</v>
      </c>
      <c r="E27" s="206" t="s">
        <v>48</v>
      </c>
      <c r="F27" s="184"/>
      <c r="G27" s="184"/>
      <c r="H27" s="211">
        <f>H26*(D27/100)</f>
        <v>0</v>
      </c>
      <c r="I27" s="32"/>
      <c r="J27" s="32"/>
    </row>
    <row r="28" spans="1:55" ht="12.75" customHeight="1" thickBot="1">
      <c r="A28" s="216" t="s">
        <v>106</v>
      </c>
      <c r="B28" s="217"/>
      <c r="C28" s="217"/>
      <c r="D28" s="217"/>
      <c r="E28" s="217"/>
      <c r="F28" s="218"/>
      <c r="G28" s="219"/>
      <c r="H28" s="220">
        <f>SUM(H24:H27)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3.5" thickBot="1">
      <c r="A30" s="181" t="s">
        <v>275</v>
      </c>
      <c r="B30" s="182"/>
      <c r="C30" s="182"/>
      <c r="D30" s="248" t="s">
        <v>99</v>
      </c>
      <c r="E30" s="312" t="s">
        <v>100</v>
      </c>
      <c r="F30" s="312"/>
      <c r="G30" s="312"/>
      <c r="H30" s="312"/>
      <c r="I30" s="32"/>
      <c r="J30" s="32"/>
      <c r="BC30" s="311" t="str">
        <f>E30</f>
        <v>Stavební</v>
      </c>
    </row>
    <row r="31" spans="1:55" ht="12.75" customHeight="1">
      <c r="A31" s="191" t="s">
        <v>276</v>
      </c>
      <c r="B31" s="192"/>
      <c r="C31" s="193"/>
      <c r="D31" s="193"/>
      <c r="E31" s="193"/>
      <c r="F31" s="193"/>
      <c r="G31" s="194"/>
      <c r="H31" s="195" t="s">
        <v>98</v>
      </c>
      <c r="I31" s="32"/>
      <c r="J31" s="32"/>
    </row>
    <row r="32" spans="1:55" ht="12.75" customHeight="1">
      <c r="A32" s="189" t="s">
        <v>55</v>
      </c>
      <c r="B32" s="187" t="s">
        <v>56</v>
      </c>
      <c r="C32" s="186"/>
      <c r="D32" s="186"/>
      <c r="E32" s="186"/>
      <c r="F32" s="186"/>
      <c r="G32" s="188"/>
      <c r="H32" s="313">
        <f>'59.12 01 Pol'!F8</f>
        <v>0</v>
      </c>
      <c r="I32" s="32"/>
      <c r="J32" s="32"/>
    </row>
    <row r="33" spans="1:55" ht="12.75" customHeight="1">
      <c r="A33" s="189" t="s">
        <v>57</v>
      </c>
      <c r="B33" s="187" t="s">
        <v>58</v>
      </c>
      <c r="C33" s="186"/>
      <c r="D33" s="186"/>
      <c r="E33" s="186"/>
      <c r="F33" s="186"/>
      <c r="G33" s="188"/>
      <c r="H33" s="313">
        <f>'59.12 01 Pol'!F20</f>
        <v>0</v>
      </c>
      <c r="I33" s="32"/>
      <c r="J33" s="32"/>
    </row>
    <row r="34" spans="1:55" ht="12.75" customHeight="1">
      <c r="A34" s="189" t="s">
        <v>59</v>
      </c>
      <c r="B34" s="187" t="s">
        <v>60</v>
      </c>
      <c r="C34" s="186"/>
      <c r="D34" s="186"/>
      <c r="E34" s="186"/>
      <c r="F34" s="186"/>
      <c r="G34" s="188"/>
      <c r="H34" s="313">
        <f>'59.12 01 Pol'!F24</f>
        <v>0</v>
      </c>
      <c r="I34" s="32"/>
      <c r="J34" s="32"/>
    </row>
    <row r="35" spans="1:55" ht="12.75" customHeight="1">
      <c r="A35" s="189" t="s">
        <v>61</v>
      </c>
      <c r="B35" s="187" t="s">
        <v>62</v>
      </c>
      <c r="C35" s="186"/>
      <c r="D35" s="186"/>
      <c r="E35" s="186"/>
      <c r="F35" s="186"/>
      <c r="G35" s="188"/>
      <c r="H35" s="313">
        <f>'59.12 01 Pol'!F43</f>
        <v>0</v>
      </c>
      <c r="I35" s="32"/>
      <c r="J35" s="32"/>
    </row>
    <row r="36" spans="1:55" ht="12.75" customHeight="1">
      <c r="A36" s="189" t="s">
        <v>63</v>
      </c>
      <c r="B36" s="187" t="s">
        <v>64</v>
      </c>
      <c r="C36" s="186"/>
      <c r="D36" s="186"/>
      <c r="E36" s="186"/>
      <c r="F36" s="186"/>
      <c r="G36" s="188"/>
      <c r="H36" s="313">
        <f>'59.12 01 Pol'!F62</f>
        <v>0</v>
      </c>
      <c r="I36" s="32"/>
      <c r="J36" s="32"/>
    </row>
    <row r="37" spans="1:55" ht="12.75" customHeight="1">
      <c r="A37" s="189" t="s">
        <v>65</v>
      </c>
      <c r="B37" s="187" t="s">
        <v>66</v>
      </c>
      <c r="C37" s="186"/>
      <c r="D37" s="186"/>
      <c r="E37" s="186"/>
      <c r="F37" s="186"/>
      <c r="G37" s="188"/>
      <c r="H37" s="313">
        <f>'59.12 01 Pol'!F66</f>
        <v>0</v>
      </c>
      <c r="I37" s="32"/>
      <c r="J37" s="32"/>
    </row>
    <row r="38" spans="1:55" ht="12.75" customHeight="1">
      <c r="A38" s="189" t="s">
        <v>67</v>
      </c>
      <c r="B38" s="187" t="s">
        <v>68</v>
      </c>
      <c r="C38" s="186"/>
      <c r="D38" s="186"/>
      <c r="E38" s="186"/>
      <c r="F38" s="186"/>
      <c r="G38" s="188"/>
      <c r="H38" s="313">
        <f>'59.12 01 Pol'!F87</f>
        <v>0</v>
      </c>
      <c r="I38" s="32"/>
      <c r="J38" s="32"/>
    </row>
    <row r="39" spans="1:55" ht="12.75" customHeight="1">
      <c r="A39" s="189" t="s">
        <v>71</v>
      </c>
      <c r="B39" s="187" t="s">
        <v>72</v>
      </c>
      <c r="C39" s="186"/>
      <c r="D39" s="186"/>
      <c r="E39" s="186"/>
      <c r="F39" s="186"/>
      <c r="G39" s="188"/>
      <c r="H39" s="313">
        <f>'59.12 01 Pol'!F90</f>
        <v>0</v>
      </c>
      <c r="I39" s="32"/>
      <c r="J39" s="32"/>
    </row>
    <row r="40" spans="1:55" ht="12.75" customHeight="1">
      <c r="A40" s="189" t="s">
        <v>77</v>
      </c>
      <c r="B40" s="187" t="s">
        <v>78</v>
      </c>
      <c r="C40" s="186"/>
      <c r="D40" s="186"/>
      <c r="E40" s="186"/>
      <c r="F40" s="186"/>
      <c r="G40" s="188"/>
      <c r="H40" s="313">
        <f>'59.12 01 Pol'!F95</f>
        <v>0</v>
      </c>
      <c r="I40" s="32"/>
      <c r="J40" s="32"/>
    </row>
    <row r="41" spans="1:55" ht="12.75" customHeight="1">
      <c r="A41" s="189" t="s">
        <v>79</v>
      </c>
      <c r="B41" s="187" t="s">
        <v>80</v>
      </c>
      <c r="C41" s="186"/>
      <c r="D41" s="186"/>
      <c r="E41" s="186"/>
      <c r="F41" s="186"/>
      <c r="G41" s="188"/>
      <c r="H41" s="313">
        <f>'59.12 01 Pol'!F102</f>
        <v>0</v>
      </c>
      <c r="I41" s="32"/>
      <c r="J41" s="32"/>
    </row>
    <row r="42" spans="1:55" ht="12.75" customHeight="1">
      <c r="A42" s="189" t="s">
        <v>85</v>
      </c>
      <c r="B42" s="187" t="s">
        <v>86</v>
      </c>
      <c r="C42" s="186"/>
      <c r="D42" s="186"/>
      <c r="E42" s="186"/>
      <c r="F42" s="186"/>
      <c r="G42" s="188"/>
      <c r="H42" s="313">
        <f>'59.12 01 Pol'!F104</f>
        <v>0</v>
      </c>
      <c r="I42" s="32"/>
      <c r="J42" s="32"/>
    </row>
    <row r="43" spans="1:55" ht="12.75" customHeight="1">
      <c r="A43" s="189" t="s">
        <v>87</v>
      </c>
      <c r="B43" s="187" t="s">
        <v>88</v>
      </c>
      <c r="C43" s="186"/>
      <c r="D43" s="186"/>
      <c r="E43" s="186"/>
      <c r="F43" s="186"/>
      <c r="G43" s="188"/>
      <c r="H43" s="313">
        <f>'59.12 01 Pol'!F113</f>
        <v>0</v>
      </c>
      <c r="I43" s="32"/>
      <c r="J43" s="32"/>
    </row>
    <row r="44" spans="1:55" ht="12.75" customHeight="1">
      <c r="A44" s="189" t="s">
        <v>89</v>
      </c>
      <c r="B44" s="187" t="s">
        <v>90</v>
      </c>
      <c r="C44" s="186"/>
      <c r="D44" s="186"/>
      <c r="E44" s="186"/>
      <c r="F44" s="186"/>
      <c r="G44" s="188"/>
      <c r="H44" s="313">
        <f>'59.12 01 Pol'!F122</f>
        <v>0</v>
      </c>
      <c r="I44" s="32"/>
      <c r="J44" s="32"/>
    </row>
    <row r="45" spans="1:55" ht="12.75" customHeight="1" thickBot="1">
      <c r="A45" s="196"/>
      <c r="B45" s="197" t="s">
        <v>277</v>
      </c>
      <c r="C45" s="198"/>
      <c r="D45" s="199" t="str">
        <f>D30</f>
        <v>01</v>
      </c>
      <c r="E45" s="198"/>
      <c r="F45" s="198"/>
      <c r="G45" s="200"/>
      <c r="H45" s="314">
        <f>SUM(H32:H44)</f>
        <v>0</v>
      </c>
      <c r="I45" s="32"/>
      <c r="J45" s="32"/>
    </row>
    <row r="46" spans="1:55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55" ht="13.5" thickBot="1">
      <c r="A47" s="181" t="s">
        <v>275</v>
      </c>
      <c r="B47" s="182"/>
      <c r="C47" s="182"/>
      <c r="D47" s="248" t="s">
        <v>101</v>
      </c>
      <c r="E47" s="312" t="s">
        <v>102</v>
      </c>
      <c r="F47" s="312"/>
      <c r="G47" s="312"/>
      <c r="H47" s="312"/>
      <c r="I47" s="32"/>
      <c r="J47" s="32"/>
      <c r="BC47" s="311" t="str">
        <f>E47</f>
        <v>ZTI</v>
      </c>
    </row>
    <row r="48" spans="1:55" ht="12.75" customHeight="1">
      <c r="A48" s="191" t="s">
        <v>276</v>
      </c>
      <c r="B48" s="192"/>
      <c r="C48" s="193"/>
      <c r="D48" s="193"/>
      <c r="E48" s="193"/>
      <c r="F48" s="193"/>
      <c r="G48" s="194"/>
      <c r="H48" s="195" t="s">
        <v>98</v>
      </c>
      <c r="I48" s="32"/>
      <c r="J48" s="32"/>
    </row>
    <row r="49" spans="1:55" ht="12.75" customHeight="1">
      <c r="A49" s="189" t="s">
        <v>65</v>
      </c>
      <c r="B49" s="187" t="s">
        <v>66</v>
      </c>
      <c r="C49" s="186"/>
      <c r="D49" s="186"/>
      <c r="E49" s="186"/>
      <c r="F49" s="186"/>
      <c r="G49" s="188"/>
      <c r="H49" s="313">
        <f>'59.12 02 Pol'!F8</f>
        <v>0</v>
      </c>
      <c r="I49" s="32"/>
      <c r="J49" s="32"/>
    </row>
    <row r="50" spans="1:55" ht="12.75" customHeight="1">
      <c r="A50" s="189" t="s">
        <v>73</v>
      </c>
      <c r="B50" s="187" t="s">
        <v>74</v>
      </c>
      <c r="C50" s="186"/>
      <c r="D50" s="186"/>
      <c r="E50" s="186"/>
      <c r="F50" s="186"/>
      <c r="G50" s="188"/>
      <c r="H50" s="313">
        <f>'59.12 02 Pol'!F10</f>
        <v>0</v>
      </c>
      <c r="I50" s="32"/>
      <c r="J50" s="32"/>
    </row>
    <row r="51" spans="1:55">
      <c r="A51" s="189" t="s">
        <v>75</v>
      </c>
      <c r="B51" s="187" t="s">
        <v>76</v>
      </c>
      <c r="C51" s="186"/>
      <c r="D51" s="186"/>
      <c r="E51" s="186"/>
      <c r="F51" s="186"/>
      <c r="G51" s="188"/>
      <c r="H51" s="313">
        <f>'59.12 02 Pol'!F25</f>
        <v>0</v>
      </c>
    </row>
    <row r="52" spans="1:55">
      <c r="A52" s="189" t="s">
        <v>77</v>
      </c>
      <c r="B52" s="187" t="s">
        <v>78</v>
      </c>
      <c r="C52" s="186"/>
      <c r="D52" s="186"/>
      <c r="E52" s="186"/>
      <c r="F52" s="186"/>
      <c r="G52" s="188"/>
      <c r="H52" s="313">
        <f>'59.12 02 Pol'!F41</f>
        <v>0</v>
      </c>
    </row>
    <row r="53" spans="1:55">
      <c r="A53" s="189" t="s">
        <v>79</v>
      </c>
      <c r="B53" s="187" t="s">
        <v>80</v>
      </c>
      <c r="C53" s="186"/>
      <c r="D53" s="186"/>
      <c r="E53" s="186"/>
      <c r="F53" s="186"/>
      <c r="G53" s="188"/>
      <c r="H53" s="313">
        <f>'59.12 02 Pol'!F65</f>
        <v>0</v>
      </c>
    </row>
    <row r="54" spans="1:55">
      <c r="A54" s="189" t="s">
        <v>81</v>
      </c>
      <c r="B54" s="187" t="s">
        <v>82</v>
      </c>
      <c r="C54" s="186"/>
      <c r="D54" s="186"/>
      <c r="E54" s="186"/>
      <c r="F54" s="186"/>
      <c r="G54" s="188"/>
      <c r="H54" s="313">
        <f>'59.12 02 Pol'!F74</f>
        <v>0</v>
      </c>
    </row>
    <row r="55" spans="1:55">
      <c r="A55" s="189" t="s">
        <v>83</v>
      </c>
      <c r="B55" s="187" t="s">
        <v>84</v>
      </c>
      <c r="C55" s="186"/>
      <c r="D55" s="186"/>
      <c r="E55" s="186"/>
      <c r="F55" s="186"/>
      <c r="G55" s="188"/>
      <c r="H55" s="313">
        <f>'59.12 02 Pol'!F79</f>
        <v>0</v>
      </c>
    </row>
    <row r="56" spans="1:55">
      <c r="A56" s="189" t="s">
        <v>91</v>
      </c>
      <c r="B56" s="187" t="s">
        <v>92</v>
      </c>
      <c r="C56" s="186"/>
      <c r="D56" s="186"/>
      <c r="E56" s="186"/>
      <c r="F56" s="186"/>
      <c r="G56" s="188"/>
      <c r="H56" s="313">
        <f>'59.12 02 Pol'!F87</f>
        <v>0</v>
      </c>
    </row>
    <row r="57" spans="1:55" ht="13.5" thickBot="1">
      <c r="A57" s="196"/>
      <c r="B57" s="197" t="s">
        <v>277</v>
      </c>
      <c r="C57" s="198"/>
      <c r="D57" s="199" t="str">
        <f>D47</f>
        <v>02</v>
      </c>
      <c r="E57" s="198"/>
      <c r="F57" s="198"/>
      <c r="G57" s="200"/>
      <c r="H57" s="314">
        <f>SUM(H49:H56)</f>
        <v>0</v>
      </c>
    </row>
    <row r="59" spans="1:55" ht="13.5" thickBot="1">
      <c r="A59" s="181" t="s">
        <v>275</v>
      </c>
      <c r="B59" s="181"/>
      <c r="C59" s="181"/>
      <c r="D59" s="321" t="s">
        <v>103</v>
      </c>
      <c r="E59" s="322" t="s">
        <v>104</v>
      </c>
      <c r="F59" s="322"/>
      <c r="G59" s="322"/>
      <c r="H59" s="322"/>
      <c r="BC59" s="311" t="str">
        <f>E59</f>
        <v>Elektroinstalace</v>
      </c>
    </row>
    <row r="60" spans="1:55">
      <c r="A60" s="328" t="s">
        <v>276</v>
      </c>
      <c r="B60" s="329"/>
      <c r="C60" s="330"/>
      <c r="D60" s="330"/>
      <c r="E60" s="330"/>
      <c r="F60" s="330"/>
      <c r="G60" s="331"/>
      <c r="H60" s="332" t="s">
        <v>98</v>
      </c>
    </row>
    <row r="61" spans="1:55">
      <c r="A61" s="326" t="s">
        <v>69</v>
      </c>
      <c r="B61" s="324" t="s">
        <v>70</v>
      </c>
      <c r="C61" s="323"/>
      <c r="D61" s="323"/>
      <c r="E61" s="323"/>
      <c r="F61" s="323"/>
      <c r="G61" s="325"/>
      <c r="H61" s="327">
        <f>'59.12 03 Pol'!F8</f>
        <v>0</v>
      </c>
    </row>
    <row r="62" spans="1:55" ht="13.5" thickBot="1">
      <c r="A62" s="333"/>
      <c r="B62" s="334" t="s">
        <v>277</v>
      </c>
      <c r="C62" s="335"/>
      <c r="D62" s="336" t="str">
        <f>D59</f>
        <v>03</v>
      </c>
      <c r="E62" s="335"/>
      <c r="F62" s="335"/>
      <c r="G62" s="337"/>
      <c r="H62" s="338">
        <f>SUM(H61:H61)</f>
        <v>0</v>
      </c>
    </row>
  </sheetData>
  <sheetProtection password="8879" sheet="1"/>
  <mergeCells count="6">
    <mergeCell ref="C2:F2"/>
    <mergeCell ref="A4:H4"/>
    <mergeCell ref="B7:G7"/>
    <mergeCell ref="E30:H30"/>
    <mergeCell ref="E47:H47"/>
    <mergeCell ref="E59:H5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107</v>
      </c>
      <c r="B1" s="222"/>
      <c r="C1" s="250"/>
      <c r="D1" s="222"/>
      <c r="E1" s="222"/>
      <c r="F1" s="222"/>
      <c r="G1" s="222"/>
      <c r="AC1" t="s">
        <v>110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99</v>
      </c>
      <c r="C4" s="253" t="s">
        <v>100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94" t="s">
        <v>108</v>
      </c>
      <c r="I6" s="256" t="s">
        <v>109</v>
      </c>
      <c r="J6" s="54"/>
    </row>
    <row r="7" spans="1:60">
      <c r="A7" s="295"/>
      <c r="B7" s="296" t="s">
        <v>111</v>
      </c>
      <c r="C7" s="297" t="s">
        <v>112</v>
      </c>
      <c r="D7" s="298"/>
      <c r="E7" s="299"/>
      <c r="F7" s="300"/>
      <c r="G7" s="300"/>
      <c r="H7" s="301"/>
      <c r="I7" s="302"/>
    </row>
    <row r="8" spans="1:60">
      <c r="A8" s="289" t="s">
        <v>113</v>
      </c>
      <c r="B8" s="257" t="s">
        <v>55</v>
      </c>
      <c r="C8" s="279" t="s">
        <v>56</v>
      </c>
      <c r="D8" s="260"/>
      <c r="E8" s="264"/>
      <c r="F8" s="268">
        <f>SUM(G9:G19)</f>
        <v>0</v>
      </c>
      <c r="G8" s="269"/>
      <c r="H8" s="270"/>
      <c r="I8" s="292"/>
      <c r="AE8" t="s">
        <v>114</v>
      </c>
    </row>
    <row r="9" spans="1:60" ht="22.5" outlineLevel="1">
      <c r="A9" s="290">
        <v>1</v>
      </c>
      <c r="B9" s="258" t="s">
        <v>115</v>
      </c>
      <c r="C9" s="280" t="s">
        <v>116</v>
      </c>
      <c r="D9" s="261" t="s">
        <v>117</v>
      </c>
      <c r="E9" s="265">
        <v>1.2</v>
      </c>
      <c r="F9" s="271"/>
      <c r="G9" s="272">
        <f>ROUND(E9*F9,2)</f>
        <v>0</v>
      </c>
      <c r="H9" s="273"/>
      <c r="I9" s="293" t="s">
        <v>118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119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ht="33.75" outlineLevel="1">
      <c r="A10" s="291"/>
      <c r="B10" s="259"/>
      <c r="C10" s="281" t="s">
        <v>120</v>
      </c>
      <c r="D10" s="262"/>
      <c r="E10" s="266"/>
      <c r="F10" s="274"/>
      <c r="G10" s="275"/>
      <c r="H10" s="273"/>
      <c r="I10" s="293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9" t="str">
        <f>C10</f>
        <v>nebo suchých kanálků vodorovných, šikmých, obloukových, zalomených i svislých v nosných, výplňových, obkladových, půdních apod. zdech z monolitického betonu nebo železobetonu, trvale osazených, vložkami nasraz z dutinových tvarovek, trub, prefabrikovaných dílců (rozlišení položek je podle jejich průřezové plochy) apod., bez jejich dodání, včetně polohového zajištění v bednění při betonáži,</v>
      </c>
      <c r="BB10" s="244"/>
      <c r="BC10" s="244"/>
      <c r="BD10" s="244"/>
      <c r="BE10" s="244"/>
      <c r="BF10" s="244"/>
      <c r="BG10" s="244"/>
      <c r="BH10" s="244"/>
    </row>
    <row r="11" spans="1:60" ht="33.75" outlineLevel="1">
      <c r="A11" s="290">
        <v>2</v>
      </c>
      <c r="B11" s="258" t="s">
        <v>121</v>
      </c>
      <c r="C11" s="280" t="s">
        <v>122</v>
      </c>
      <c r="D11" s="261" t="s">
        <v>123</v>
      </c>
      <c r="E11" s="265">
        <v>1.4</v>
      </c>
      <c r="F11" s="271"/>
      <c r="G11" s="272">
        <f>ROUND(E11*F11,2)</f>
        <v>0</v>
      </c>
      <c r="H11" s="273"/>
      <c r="I11" s="293" t="s">
        <v>118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119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1"/>
      <c r="B12" s="259"/>
      <c r="C12" s="281" t="s">
        <v>124</v>
      </c>
      <c r="D12" s="262"/>
      <c r="E12" s="266"/>
      <c r="F12" s="274"/>
      <c r="G12" s="275"/>
      <c r="H12" s="273"/>
      <c r="I12" s="293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zřízení nosné konstrukce příčky, vložení tepelné izolace tl. do 5 cm, dodávka a montáž desek, přebroušení a tmelení spár a úprava rohů</v>
      </c>
      <c r="BB12" s="244"/>
      <c r="BC12" s="244"/>
      <c r="BD12" s="244"/>
      <c r="BE12" s="244"/>
      <c r="BF12" s="244"/>
      <c r="BG12" s="244"/>
      <c r="BH12" s="244"/>
    </row>
    <row r="13" spans="1:60" outlineLevel="1">
      <c r="A13" s="291"/>
      <c r="B13" s="259"/>
      <c r="C13" s="282" t="s">
        <v>125</v>
      </c>
      <c r="D13" s="263"/>
      <c r="E13" s="267">
        <v>1.4</v>
      </c>
      <c r="F13" s="272"/>
      <c r="G13" s="272"/>
      <c r="H13" s="273"/>
      <c r="I13" s="293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0">
        <v>3</v>
      </c>
      <c r="B14" s="258" t="s">
        <v>126</v>
      </c>
      <c r="C14" s="280" t="s">
        <v>127</v>
      </c>
      <c r="D14" s="261" t="s">
        <v>123</v>
      </c>
      <c r="E14" s="265">
        <v>7.04</v>
      </c>
      <c r="F14" s="271"/>
      <c r="G14" s="272">
        <f>ROUND(E14*F14,2)</f>
        <v>0</v>
      </c>
      <c r="H14" s="273"/>
      <c r="I14" s="293" t="s">
        <v>118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119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91"/>
      <c r="B15" s="259"/>
      <c r="C15" s="281" t="s">
        <v>128</v>
      </c>
      <c r="D15" s="262"/>
      <c r="E15" s="266"/>
      <c r="F15" s="274"/>
      <c r="G15" s="275"/>
      <c r="H15" s="273"/>
      <c r="I15" s="293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9" t="str">
        <f>C15</f>
        <v>včetně pomocného lešení</v>
      </c>
      <c r="BB15" s="244"/>
      <c r="BC15" s="244"/>
      <c r="BD15" s="244"/>
      <c r="BE15" s="244"/>
      <c r="BF15" s="244"/>
      <c r="BG15" s="244"/>
      <c r="BH15" s="244"/>
    </row>
    <row r="16" spans="1:60" outlineLevel="1">
      <c r="A16" s="291"/>
      <c r="B16" s="259"/>
      <c r="C16" s="282" t="s">
        <v>129</v>
      </c>
      <c r="D16" s="263"/>
      <c r="E16" s="267">
        <v>7.04</v>
      </c>
      <c r="F16" s="272"/>
      <c r="G16" s="272"/>
      <c r="H16" s="273"/>
      <c r="I16" s="293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90">
        <v>4</v>
      </c>
      <c r="B17" s="258" t="s">
        <v>130</v>
      </c>
      <c r="C17" s="280" t="s">
        <v>131</v>
      </c>
      <c r="D17" s="261" t="s">
        <v>123</v>
      </c>
      <c r="E17" s="265">
        <v>7.36</v>
      </c>
      <c r="F17" s="271"/>
      <c r="G17" s="272">
        <f>ROUND(E17*F17,2)</f>
        <v>0</v>
      </c>
      <c r="H17" s="273"/>
      <c r="I17" s="293" t="s">
        <v>118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119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1"/>
      <c r="B18" s="259"/>
      <c r="C18" s="281" t="s">
        <v>128</v>
      </c>
      <c r="D18" s="262"/>
      <c r="E18" s="266"/>
      <c r="F18" s="274"/>
      <c r="G18" s="275"/>
      <c r="H18" s="273"/>
      <c r="I18" s="293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9" t="str">
        <f>C18</f>
        <v>včetně pomocného lešení</v>
      </c>
      <c r="BB18" s="244"/>
      <c r="BC18" s="244"/>
      <c r="BD18" s="244"/>
      <c r="BE18" s="244"/>
      <c r="BF18" s="244"/>
      <c r="BG18" s="244"/>
      <c r="BH18" s="244"/>
    </row>
    <row r="19" spans="1:60" outlineLevel="1">
      <c r="A19" s="291"/>
      <c r="B19" s="259"/>
      <c r="C19" s="282" t="s">
        <v>132</v>
      </c>
      <c r="D19" s="263"/>
      <c r="E19" s="267">
        <v>7.36</v>
      </c>
      <c r="F19" s="272"/>
      <c r="G19" s="272"/>
      <c r="H19" s="273"/>
      <c r="I19" s="293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>
      <c r="A20" s="289" t="s">
        <v>113</v>
      </c>
      <c r="B20" s="257" t="s">
        <v>57</v>
      </c>
      <c r="C20" s="279" t="s">
        <v>58</v>
      </c>
      <c r="D20" s="260"/>
      <c r="E20" s="264"/>
      <c r="F20" s="276">
        <f>SUM(G21:G23)</f>
        <v>0</v>
      </c>
      <c r="G20" s="277"/>
      <c r="H20" s="270"/>
      <c r="I20" s="292"/>
      <c r="AE20" t="s">
        <v>114</v>
      </c>
    </row>
    <row r="21" spans="1:60" ht="22.5" outlineLevel="1">
      <c r="A21" s="290">
        <v>5</v>
      </c>
      <c r="B21" s="258" t="s">
        <v>133</v>
      </c>
      <c r="C21" s="280" t="s">
        <v>134</v>
      </c>
      <c r="D21" s="261" t="s">
        <v>123</v>
      </c>
      <c r="E21" s="265">
        <v>13.84</v>
      </c>
      <c r="F21" s="271"/>
      <c r="G21" s="272">
        <f>ROUND(E21*F21,2)</f>
        <v>0</v>
      </c>
      <c r="H21" s="273"/>
      <c r="I21" s="293" t="s">
        <v>118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119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1"/>
      <c r="B22" s="259"/>
      <c r="C22" s="281" t="s">
        <v>135</v>
      </c>
      <c r="D22" s="262"/>
      <c r="E22" s="266"/>
      <c r="F22" s="274"/>
      <c r="G22" s="275"/>
      <c r="H22" s="273"/>
      <c r="I22" s="293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9" t="str">
        <f>C22</f>
        <v>s úpravou rohů, koutů a hran konstrukcí, přebroušení a tmelení spár,</v>
      </c>
      <c r="BB22" s="244"/>
      <c r="BC22" s="244"/>
      <c r="BD22" s="244"/>
      <c r="BE22" s="244"/>
      <c r="BF22" s="244"/>
      <c r="BG22" s="244"/>
      <c r="BH22" s="244"/>
    </row>
    <row r="23" spans="1:60" outlineLevel="1">
      <c r="A23" s="291"/>
      <c r="B23" s="259"/>
      <c r="C23" s="282" t="s">
        <v>136</v>
      </c>
      <c r="D23" s="263"/>
      <c r="E23" s="267">
        <v>13.84</v>
      </c>
      <c r="F23" s="272"/>
      <c r="G23" s="272"/>
      <c r="H23" s="273"/>
      <c r="I23" s="293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>
      <c r="A24" s="289" t="s">
        <v>113</v>
      </c>
      <c r="B24" s="257" t="s">
        <v>59</v>
      </c>
      <c r="C24" s="279" t="s">
        <v>60</v>
      </c>
      <c r="D24" s="260"/>
      <c r="E24" s="264"/>
      <c r="F24" s="276">
        <f>SUM(G25:G42)</f>
        <v>0</v>
      </c>
      <c r="G24" s="277"/>
      <c r="H24" s="270"/>
      <c r="I24" s="292"/>
      <c r="AE24" t="s">
        <v>114</v>
      </c>
    </row>
    <row r="25" spans="1:60" ht="22.5" outlineLevel="1">
      <c r="A25" s="290">
        <v>6</v>
      </c>
      <c r="B25" s="258" t="s">
        <v>137</v>
      </c>
      <c r="C25" s="280" t="s">
        <v>138</v>
      </c>
      <c r="D25" s="261" t="s">
        <v>123</v>
      </c>
      <c r="E25" s="265">
        <v>20.128</v>
      </c>
      <c r="F25" s="271"/>
      <c r="G25" s="272">
        <f>ROUND(E25*F25,2)</f>
        <v>0</v>
      </c>
      <c r="H25" s="273"/>
      <c r="I25" s="293" t="s">
        <v>118</v>
      </c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119</v>
      </c>
      <c r="AF25" s="244">
        <v>1</v>
      </c>
      <c r="AG25" s="244"/>
      <c r="AH25" s="244"/>
      <c r="AI25" s="244"/>
      <c r="AJ25" s="244"/>
      <c r="AK25" s="244"/>
      <c r="AL25" s="244"/>
      <c r="AM25" s="244">
        <v>15</v>
      </c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91"/>
      <c r="B26" s="259"/>
      <c r="C26" s="281" t="s">
        <v>139</v>
      </c>
      <c r="D26" s="262"/>
      <c r="E26" s="266"/>
      <c r="F26" s="274"/>
      <c r="G26" s="275"/>
      <c r="H26" s="273"/>
      <c r="I26" s="293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9" t="str">
        <f>C26</f>
        <v>po jednotlivých vrstvách</v>
      </c>
      <c r="BB26" s="244"/>
      <c r="BC26" s="244"/>
      <c r="BD26" s="244"/>
      <c r="BE26" s="244"/>
      <c r="BF26" s="244"/>
      <c r="BG26" s="244"/>
      <c r="BH26" s="244"/>
    </row>
    <row r="27" spans="1:60" outlineLevel="1">
      <c r="A27" s="291"/>
      <c r="B27" s="259"/>
      <c r="C27" s="282" t="s">
        <v>140</v>
      </c>
      <c r="D27" s="263"/>
      <c r="E27" s="267">
        <v>20.13</v>
      </c>
      <c r="F27" s="272"/>
      <c r="G27" s="272"/>
      <c r="H27" s="273"/>
      <c r="I27" s="293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ht="22.5" outlineLevel="1">
      <c r="A28" s="290">
        <v>7</v>
      </c>
      <c r="B28" s="258" t="s">
        <v>141</v>
      </c>
      <c r="C28" s="280" t="s">
        <v>142</v>
      </c>
      <c r="D28" s="261" t="s">
        <v>123</v>
      </c>
      <c r="E28" s="265">
        <v>21.984000000000002</v>
      </c>
      <c r="F28" s="271"/>
      <c r="G28" s="272">
        <f>ROUND(E28*F28,2)</f>
        <v>0</v>
      </c>
      <c r="H28" s="273"/>
      <c r="I28" s="293" t="s">
        <v>118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119</v>
      </c>
      <c r="AF28" s="244">
        <v>1</v>
      </c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91"/>
      <c r="B29" s="259"/>
      <c r="C29" s="281" t="s">
        <v>139</v>
      </c>
      <c r="D29" s="262"/>
      <c r="E29" s="266"/>
      <c r="F29" s="274"/>
      <c r="G29" s="275"/>
      <c r="H29" s="273"/>
      <c r="I29" s="293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9" t="str">
        <f>C29</f>
        <v>po jednotlivých vrstvách</v>
      </c>
      <c r="BB29" s="244"/>
      <c r="BC29" s="244"/>
      <c r="BD29" s="244"/>
      <c r="BE29" s="244"/>
      <c r="BF29" s="244"/>
      <c r="BG29" s="244"/>
      <c r="BH29" s="244"/>
    </row>
    <row r="30" spans="1:60" outlineLevel="1">
      <c r="A30" s="291"/>
      <c r="B30" s="259"/>
      <c r="C30" s="282" t="s">
        <v>143</v>
      </c>
      <c r="D30" s="263"/>
      <c r="E30" s="267">
        <v>21.98</v>
      </c>
      <c r="F30" s="272"/>
      <c r="G30" s="272"/>
      <c r="H30" s="273"/>
      <c r="I30" s="293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ht="22.5" outlineLevel="1">
      <c r="A31" s="290">
        <v>8</v>
      </c>
      <c r="B31" s="258" t="s">
        <v>144</v>
      </c>
      <c r="C31" s="280" t="s">
        <v>145</v>
      </c>
      <c r="D31" s="261" t="s">
        <v>123</v>
      </c>
      <c r="E31" s="265">
        <v>42.112000000000002</v>
      </c>
      <c r="F31" s="271"/>
      <c r="G31" s="272">
        <f>ROUND(E31*F31,2)</f>
        <v>0</v>
      </c>
      <c r="H31" s="273"/>
      <c r="I31" s="293" t="s">
        <v>118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119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1"/>
      <c r="B32" s="259"/>
      <c r="C32" s="281" t="s">
        <v>139</v>
      </c>
      <c r="D32" s="262"/>
      <c r="E32" s="266"/>
      <c r="F32" s="274"/>
      <c r="G32" s="275"/>
      <c r="H32" s="273"/>
      <c r="I32" s="293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9" t="str">
        <f>C32</f>
        <v>po jednotlivých vrstvách</v>
      </c>
      <c r="BB32" s="244"/>
      <c r="BC32" s="244"/>
      <c r="BD32" s="244"/>
      <c r="BE32" s="244"/>
      <c r="BF32" s="244"/>
      <c r="BG32" s="244"/>
      <c r="BH32" s="244"/>
    </row>
    <row r="33" spans="1:60" outlineLevel="1">
      <c r="A33" s="291"/>
      <c r="B33" s="259"/>
      <c r="C33" s="282" t="s">
        <v>146</v>
      </c>
      <c r="D33" s="263"/>
      <c r="E33" s="267">
        <v>20.13</v>
      </c>
      <c r="F33" s="272"/>
      <c r="G33" s="272"/>
      <c r="H33" s="273"/>
      <c r="I33" s="293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1"/>
      <c r="B34" s="259"/>
      <c r="C34" s="282" t="s">
        <v>147</v>
      </c>
      <c r="D34" s="263"/>
      <c r="E34" s="267">
        <v>21.98</v>
      </c>
      <c r="F34" s="272"/>
      <c r="G34" s="272"/>
      <c r="H34" s="273"/>
      <c r="I34" s="293"/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ht="33.75" outlineLevel="1">
      <c r="A35" s="290">
        <v>9</v>
      </c>
      <c r="B35" s="258" t="s">
        <v>148</v>
      </c>
      <c r="C35" s="280" t="s">
        <v>149</v>
      </c>
      <c r="D35" s="261" t="s">
        <v>123</v>
      </c>
      <c r="E35" s="265">
        <v>55.08</v>
      </c>
      <c r="F35" s="271"/>
      <c r="G35" s="272">
        <f>ROUND(E35*F35,2)</f>
        <v>0</v>
      </c>
      <c r="H35" s="273"/>
      <c r="I35" s="293" t="s">
        <v>118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119</v>
      </c>
      <c r="AF35" s="244">
        <v>1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1"/>
      <c r="B36" s="259"/>
      <c r="C36" s="281" t="s">
        <v>150</v>
      </c>
      <c r="D36" s="262"/>
      <c r="E36" s="266"/>
      <c r="F36" s="274"/>
      <c r="G36" s="275"/>
      <c r="H36" s="273"/>
      <c r="I36" s="293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9" t="str">
        <f>C36</f>
        <v>Včetně pomocného pracovního lešení o výšce podlahy do 1900 mm a pro zatížení do 1,5 kPa.</v>
      </c>
      <c r="BB36" s="244"/>
      <c r="BC36" s="244"/>
      <c r="BD36" s="244"/>
      <c r="BE36" s="244"/>
      <c r="BF36" s="244"/>
      <c r="BG36" s="244"/>
      <c r="BH36" s="244"/>
    </row>
    <row r="37" spans="1:60" outlineLevel="1">
      <c r="A37" s="291"/>
      <c r="B37" s="259"/>
      <c r="C37" s="282" t="s">
        <v>151</v>
      </c>
      <c r="D37" s="263"/>
      <c r="E37" s="267">
        <v>55.08</v>
      </c>
      <c r="F37" s="272"/>
      <c r="G37" s="272"/>
      <c r="H37" s="273"/>
      <c r="I37" s="293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ht="22.5" outlineLevel="1">
      <c r="A38" s="290">
        <v>10</v>
      </c>
      <c r="B38" s="258" t="s">
        <v>152</v>
      </c>
      <c r="C38" s="280" t="s">
        <v>153</v>
      </c>
      <c r="D38" s="261" t="s">
        <v>123</v>
      </c>
      <c r="E38" s="265">
        <v>127.52</v>
      </c>
      <c r="F38" s="271"/>
      <c r="G38" s="272">
        <f>ROUND(E38*F38,2)</f>
        <v>0</v>
      </c>
      <c r="H38" s="273"/>
      <c r="I38" s="293" t="s">
        <v>118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119</v>
      </c>
      <c r="AF38" s="244">
        <v>1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1"/>
      <c r="B39" s="259"/>
      <c r="C39" s="282" t="s">
        <v>154</v>
      </c>
      <c r="D39" s="263"/>
      <c r="E39" s="267">
        <v>127.52</v>
      </c>
      <c r="F39" s="272"/>
      <c r="G39" s="272"/>
      <c r="H39" s="273"/>
      <c r="I39" s="293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ht="22.5" outlineLevel="1">
      <c r="A40" s="290">
        <v>11</v>
      </c>
      <c r="B40" s="258" t="s">
        <v>155</v>
      </c>
      <c r="C40" s="280" t="s">
        <v>156</v>
      </c>
      <c r="D40" s="261" t="s">
        <v>123</v>
      </c>
      <c r="E40" s="265">
        <v>1.5</v>
      </c>
      <c r="F40" s="271"/>
      <c r="G40" s="272">
        <f>ROUND(E40*F40,2)</f>
        <v>0</v>
      </c>
      <c r="H40" s="273"/>
      <c r="I40" s="293" t="s">
        <v>118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119</v>
      </c>
      <c r="AF40" s="244">
        <v>1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1"/>
      <c r="B41" s="259"/>
      <c r="C41" s="281" t="s">
        <v>157</v>
      </c>
      <c r="D41" s="262"/>
      <c r="E41" s="266"/>
      <c r="F41" s="274"/>
      <c r="G41" s="275"/>
      <c r="H41" s="273"/>
      <c r="I41" s="293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9" t="str">
        <f>C41</f>
        <v>z pomocného pracovního lešení o výšce podlahy do 1900 mm a pro zatížení do 1,5 kPa,</v>
      </c>
      <c r="BB41" s="244"/>
      <c r="BC41" s="244"/>
      <c r="BD41" s="244"/>
      <c r="BE41" s="244"/>
      <c r="BF41" s="244"/>
      <c r="BG41" s="244"/>
      <c r="BH41" s="244"/>
    </row>
    <row r="42" spans="1:60" outlineLevel="1">
      <c r="A42" s="291"/>
      <c r="B42" s="259"/>
      <c r="C42" s="282" t="s">
        <v>158</v>
      </c>
      <c r="D42" s="263"/>
      <c r="E42" s="267">
        <v>1.5</v>
      </c>
      <c r="F42" s="272"/>
      <c r="G42" s="272"/>
      <c r="H42" s="273"/>
      <c r="I42" s="293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>
      <c r="A43" s="289" t="s">
        <v>113</v>
      </c>
      <c r="B43" s="257" t="s">
        <v>61</v>
      </c>
      <c r="C43" s="279" t="s">
        <v>62</v>
      </c>
      <c r="D43" s="260"/>
      <c r="E43" s="264"/>
      <c r="F43" s="276">
        <f>SUM(G44:G61)</f>
        <v>0</v>
      </c>
      <c r="G43" s="277"/>
      <c r="H43" s="270"/>
      <c r="I43" s="292"/>
      <c r="AE43" t="s">
        <v>114</v>
      </c>
    </row>
    <row r="44" spans="1:60" outlineLevel="1">
      <c r="A44" s="290">
        <v>12</v>
      </c>
      <c r="B44" s="258" t="s">
        <v>159</v>
      </c>
      <c r="C44" s="280" t="s">
        <v>160</v>
      </c>
      <c r="D44" s="261" t="s">
        <v>161</v>
      </c>
      <c r="E44" s="265">
        <v>0.73480000000000001</v>
      </c>
      <c r="F44" s="271"/>
      <c r="G44" s="272">
        <f>ROUND(E44*F44,2)</f>
        <v>0</v>
      </c>
      <c r="H44" s="273"/>
      <c r="I44" s="293" t="s">
        <v>118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119</v>
      </c>
      <c r="AF44" s="244">
        <v>1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1"/>
      <c r="B45" s="259"/>
      <c r="C45" s="281" t="s">
        <v>162</v>
      </c>
      <c r="D45" s="262"/>
      <c r="E45" s="266"/>
      <c r="F45" s="274"/>
      <c r="G45" s="275"/>
      <c r="H45" s="273"/>
      <c r="I45" s="293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9" t="str">
        <f>C45</f>
        <v>prostým betonem (s dodáním hmot) bez potěru,</v>
      </c>
      <c r="BB45" s="244"/>
      <c r="BC45" s="244"/>
      <c r="BD45" s="244"/>
      <c r="BE45" s="244"/>
      <c r="BF45" s="244"/>
      <c r="BG45" s="244"/>
      <c r="BH45" s="244"/>
    </row>
    <row r="46" spans="1:60" outlineLevel="1">
      <c r="A46" s="291"/>
      <c r="B46" s="259"/>
      <c r="C46" s="282" t="s">
        <v>163</v>
      </c>
      <c r="D46" s="263"/>
      <c r="E46" s="267">
        <v>0.67</v>
      </c>
      <c r="F46" s="272"/>
      <c r="G46" s="272"/>
      <c r="H46" s="273"/>
      <c r="I46" s="293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1"/>
      <c r="B47" s="259"/>
      <c r="C47" s="282" t="s">
        <v>164</v>
      </c>
      <c r="D47" s="263"/>
      <c r="E47" s="267">
        <v>7.0000000000000007E-2</v>
      </c>
      <c r="F47" s="272"/>
      <c r="G47" s="272"/>
      <c r="H47" s="273"/>
      <c r="I47" s="293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90">
        <v>13</v>
      </c>
      <c r="B48" s="258" t="s">
        <v>165</v>
      </c>
      <c r="C48" s="280" t="s">
        <v>166</v>
      </c>
      <c r="D48" s="261" t="s">
        <v>123</v>
      </c>
      <c r="E48" s="265">
        <v>7.26</v>
      </c>
      <c r="F48" s="271"/>
      <c r="G48" s="272">
        <f>ROUND(E48*F48,2)</f>
        <v>0</v>
      </c>
      <c r="H48" s="273"/>
      <c r="I48" s="293" t="s">
        <v>118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119</v>
      </c>
      <c r="AF48" s="244">
        <v>1</v>
      </c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1"/>
      <c r="B49" s="259"/>
      <c r="C49" s="282" t="s">
        <v>167</v>
      </c>
      <c r="D49" s="263"/>
      <c r="E49" s="267">
        <v>7.26</v>
      </c>
      <c r="F49" s="272"/>
      <c r="G49" s="272"/>
      <c r="H49" s="273"/>
      <c r="I49" s="293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0">
        <v>14</v>
      </c>
      <c r="B50" s="258" t="s">
        <v>168</v>
      </c>
      <c r="C50" s="280" t="s">
        <v>169</v>
      </c>
      <c r="D50" s="261" t="s">
        <v>123</v>
      </c>
      <c r="E50" s="265">
        <v>7.26</v>
      </c>
      <c r="F50" s="271"/>
      <c r="G50" s="272">
        <f>ROUND(E50*F50,2)</f>
        <v>0</v>
      </c>
      <c r="H50" s="273"/>
      <c r="I50" s="293" t="s">
        <v>118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119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1"/>
      <c r="B51" s="259"/>
      <c r="C51" s="281" t="s">
        <v>170</v>
      </c>
      <c r="D51" s="262"/>
      <c r="E51" s="266"/>
      <c r="F51" s="274"/>
      <c r="G51" s="275"/>
      <c r="H51" s="273"/>
      <c r="I51" s="293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9" t="str">
        <f>C51</f>
        <v>do tmele, rovnoběžně se stěnou, bez skládání složitých vzorů a tvarů.</v>
      </c>
      <c r="BB51" s="244"/>
      <c r="BC51" s="244"/>
      <c r="BD51" s="244"/>
      <c r="BE51" s="244"/>
      <c r="BF51" s="244"/>
      <c r="BG51" s="244"/>
      <c r="BH51" s="244"/>
    </row>
    <row r="52" spans="1:60" outlineLevel="1">
      <c r="A52" s="291"/>
      <c r="B52" s="259"/>
      <c r="C52" s="282" t="s">
        <v>171</v>
      </c>
      <c r="D52" s="263"/>
      <c r="E52" s="267">
        <v>7.26</v>
      </c>
      <c r="F52" s="272"/>
      <c r="G52" s="272"/>
      <c r="H52" s="273"/>
      <c r="I52" s="293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ht="22.5" outlineLevel="1">
      <c r="A53" s="290">
        <v>15</v>
      </c>
      <c r="B53" s="258" t="s">
        <v>172</v>
      </c>
      <c r="C53" s="280" t="s">
        <v>173</v>
      </c>
      <c r="D53" s="261" t="s">
        <v>117</v>
      </c>
      <c r="E53" s="265">
        <v>2.23</v>
      </c>
      <c r="F53" s="271"/>
      <c r="G53" s="272">
        <f>ROUND(E53*F53,2)</f>
        <v>0</v>
      </c>
      <c r="H53" s="273"/>
      <c r="I53" s="293" t="s">
        <v>118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119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1"/>
      <c r="B54" s="259"/>
      <c r="C54" s="282" t="s">
        <v>174</v>
      </c>
      <c r="D54" s="263"/>
      <c r="E54" s="267">
        <v>2.23</v>
      </c>
      <c r="F54" s="272"/>
      <c r="G54" s="272"/>
      <c r="H54" s="273"/>
      <c r="I54" s="293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ht="22.5" outlineLevel="1">
      <c r="A55" s="290">
        <v>16</v>
      </c>
      <c r="B55" s="258" t="s">
        <v>175</v>
      </c>
      <c r="C55" s="280" t="s">
        <v>176</v>
      </c>
      <c r="D55" s="261" t="s">
        <v>123</v>
      </c>
      <c r="E55" s="265">
        <v>46.85</v>
      </c>
      <c r="F55" s="271"/>
      <c r="G55" s="272">
        <f>ROUND(E55*F55,2)</f>
        <v>0</v>
      </c>
      <c r="H55" s="273"/>
      <c r="I55" s="293" t="s">
        <v>118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119</v>
      </c>
      <c r="AF55" s="244">
        <v>1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1"/>
      <c r="B56" s="259"/>
      <c r="C56" s="282" t="s">
        <v>177</v>
      </c>
      <c r="D56" s="263"/>
      <c r="E56" s="267">
        <v>46.85</v>
      </c>
      <c r="F56" s="272"/>
      <c r="G56" s="272"/>
      <c r="H56" s="273"/>
      <c r="I56" s="293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ht="22.5" outlineLevel="1">
      <c r="A57" s="290">
        <v>17</v>
      </c>
      <c r="B57" s="258" t="s">
        <v>178</v>
      </c>
      <c r="C57" s="280" t="s">
        <v>179</v>
      </c>
      <c r="D57" s="261" t="s">
        <v>123</v>
      </c>
      <c r="E57" s="265">
        <v>8.7119999999999997</v>
      </c>
      <c r="F57" s="271"/>
      <c r="G57" s="272">
        <f>ROUND(E57*F57,2)</f>
        <v>0</v>
      </c>
      <c r="H57" s="273"/>
      <c r="I57" s="293" t="s">
        <v>118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119</v>
      </c>
      <c r="AF57" s="244">
        <v>3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1"/>
      <c r="B58" s="259"/>
      <c r="C58" s="282" t="s">
        <v>180</v>
      </c>
      <c r="D58" s="263"/>
      <c r="E58" s="267">
        <v>7.26</v>
      </c>
      <c r="F58" s="272"/>
      <c r="G58" s="272"/>
      <c r="H58" s="273"/>
      <c r="I58" s="293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1"/>
      <c r="B59" s="259"/>
      <c r="C59" s="282" t="s">
        <v>181</v>
      </c>
      <c r="D59" s="263"/>
      <c r="E59" s="267">
        <v>1.45</v>
      </c>
      <c r="F59" s="272"/>
      <c r="G59" s="272"/>
      <c r="H59" s="273"/>
      <c r="I59" s="293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ht="22.5" outlineLevel="1">
      <c r="A60" s="290">
        <v>18</v>
      </c>
      <c r="B60" s="258" t="s">
        <v>182</v>
      </c>
      <c r="C60" s="280" t="s">
        <v>183</v>
      </c>
      <c r="D60" s="261" t="s">
        <v>184</v>
      </c>
      <c r="E60" s="265">
        <v>9.0686699999999991</v>
      </c>
      <c r="F60" s="271"/>
      <c r="G60" s="272">
        <f>ROUND(E60*F60,2)</f>
        <v>0</v>
      </c>
      <c r="H60" s="273"/>
      <c r="I60" s="293" t="s">
        <v>118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119</v>
      </c>
      <c r="AF60" s="244">
        <v>3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1"/>
      <c r="B61" s="259"/>
      <c r="C61" s="282" t="s">
        <v>185</v>
      </c>
      <c r="D61" s="263"/>
      <c r="E61" s="267">
        <v>9.07</v>
      </c>
      <c r="F61" s="272"/>
      <c r="G61" s="272"/>
      <c r="H61" s="273"/>
      <c r="I61" s="293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>
      <c r="A62" s="289" t="s">
        <v>113</v>
      </c>
      <c r="B62" s="257" t="s">
        <v>63</v>
      </c>
      <c r="C62" s="279" t="s">
        <v>64</v>
      </c>
      <c r="D62" s="260"/>
      <c r="E62" s="264"/>
      <c r="F62" s="276">
        <f>SUM(G63:G65)</f>
        <v>0</v>
      </c>
      <c r="G62" s="277"/>
      <c r="H62" s="270"/>
      <c r="I62" s="292"/>
      <c r="AE62" t="s">
        <v>114</v>
      </c>
    </row>
    <row r="63" spans="1:60" ht="33.75" outlineLevel="1">
      <c r="A63" s="290">
        <v>19</v>
      </c>
      <c r="B63" s="258" t="s">
        <v>186</v>
      </c>
      <c r="C63" s="280" t="s">
        <v>187</v>
      </c>
      <c r="D63" s="261" t="s">
        <v>184</v>
      </c>
      <c r="E63" s="265">
        <v>1</v>
      </c>
      <c r="F63" s="271"/>
      <c r="G63" s="272">
        <f>ROUND(E63*F63,2)</f>
        <v>0</v>
      </c>
      <c r="H63" s="273"/>
      <c r="I63" s="293" t="s">
        <v>118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119</v>
      </c>
      <c r="AF63" s="244">
        <v>1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1"/>
      <c r="B64" s="259"/>
      <c r="C64" s="281" t="s">
        <v>188</v>
      </c>
      <c r="D64" s="262"/>
      <c r="E64" s="266"/>
      <c r="F64" s="274"/>
      <c r="G64" s="275"/>
      <c r="H64" s="273"/>
      <c r="I64" s="293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9" t="str">
        <f>C64</f>
        <v>plocha do 2,5 m2</v>
      </c>
      <c r="BB64" s="244"/>
      <c r="BC64" s="244"/>
      <c r="BD64" s="244"/>
      <c r="BE64" s="244"/>
      <c r="BF64" s="244"/>
      <c r="BG64" s="244"/>
      <c r="BH64" s="244"/>
    </row>
    <row r="65" spans="1:60" ht="22.5" outlineLevel="1">
      <c r="A65" s="290">
        <v>20</v>
      </c>
      <c r="B65" s="258" t="s">
        <v>189</v>
      </c>
      <c r="C65" s="280" t="s">
        <v>190</v>
      </c>
      <c r="D65" s="261" t="s">
        <v>184</v>
      </c>
      <c r="E65" s="265">
        <v>1</v>
      </c>
      <c r="F65" s="271"/>
      <c r="G65" s="272">
        <f>ROUND(E65*F65,2)</f>
        <v>0</v>
      </c>
      <c r="H65" s="273"/>
      <c r="I65" s="293" t="s">
        <v>118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119</v>
      </c>
      <c r="AF65" s="244">
        <v>3</v>
      </c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>
      <c r="A66" s="289" t="s">
        <v>113</v>
      </c>
      <c r="B66" s="257" t="s">
        <v>65</v>
      </c>
      <c r="C66" s="279" t="s">
        <v>66</v>
      </c>
      <c r="D66" s="260"/>
      <c r="E66" s="264"/>
      <c r="F66" s="276">
        <f>SUM(G67:G86)</f>
        <v>0</v>
      </c>
      <c r="G66" s="277"/>
      <c r="H66" s="270"/>
      <c r="I66" s="292"/>
      <c r="AE66" t="s">
        <v>114</v>
      </c>
    </row>
    <row r="67" spans="1:60" outlineLevel="1">
      <c r="A67" s="290">
        <v>21</v>
      </c>
      <c r="B67" s="258" t="s">
        <v>191</v>
      </c>
      <c r="C67" s="280" t="s">
        <v>192</v>
      </c>
      <c r="D67" s="261" t="s">
        <v>123</v>
      </c>
      <c r="E67" s="265">
        <v>19.5</v>
      </c>
      <c r="F67" s="271"/>
      <c r="G67" s="272">
        <f>ROUND(E67*F67,2)</f>
        <v>0</v>
      </c>
      <c r="H67" s="273"/>
      <c r="I67" s="293" t="s">
        <v>118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119</v>
      </c>
      <c r="AF67" s="244">
        <v>1</v>
      </c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91"/>
      <c r="B68" s="259"/>
      <c r="C68" s="282" t="s">
        <v>193</v>
      </c>
      <c r="D68" s="263"/>
      <c r="E68" s="267">
        <v>19.5</v>
      </c>
      <c r="F68" s="272"/>
      <c r="G68" s="272"/>
      <c r="H68" s="273"/>
      <c r="I68" s="293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90">
        <v>22</v>
      </c>
      <c r="B69" s="258" t="s">
        <v>194</v>
      </c>
      <c r="C69" s="280" t="s">
        <v>195</v>
      </c>
      <c r="D69" s="261" t="s">
        <v>161</v>
      </c>
      <c r="E69" s="265">
        <v>1.728</v>
      </c>
      <c r="F69" s="271"/>
      <c r="G69" s="272">
        <f>ROUND(E69*F69,2)</f>
        <v>0</v>
      </c>
      <c r="H69" s="273"/>
      <c r="I69" s="293" t="s">
        <v>118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119</v>
      </c>
      <c r="AF69" s="244">
        <v>1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1"/>
      <c r="B70" s="259"/>
      <c r="C70" s="282" t="s">
        <v>196</v>
      </c>
      <c r="D70" s="263"/>
      <c r="E70" s="267">
        <v>1.73</v>
      </c>
      <c r="F70" s="272"/>
      <c r="G70" s="272"/>
      <c r="H70" s="273"/>
      <c r="I70" s="293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ht="22.5" outlineLevel="1">
      <c r="A71" s="290">
        <v>23</v>
      </c>
      <c r="B71" s="258" t="s">
        <v>197</v>
      </c>
      <c r="C71" s="280" t="s">
        <v>198</v>
      </c>
      <c r="D71" s="261" t="s">
        <v>123</v>
      </c>
      <c r="E71" s="265">
        <v>6.88</v>
      </c>
      <c r="F71" s="271"/>
      <c r="G71" s="272">
        <f>ROUND(E71*F71,2)</f>
        <v>0</v>
      </c>
      <c r="H71" s="273"/>
      <c r="I71" s="293" t="s">
        <v>118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119</v>
      </c>
      <c r="AF71" s="244">
        <v>1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ht="22.5" outlineLevel="1">
      <c r="A72" s="291"/>
      <c r="B72" s="259"/>
      <c r="C72" s="281" t="s">
        <v>199</v>
      </c>
      <c r="D72" s="262"/>
      <c r="E72" s="266"/>
      <c r="F72" s="274"/>
      <c r="G72" s="275"/>
      <c r="H72" s="273"/>
      <c r="I72" s="293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9" t="str">
        <f>C72</f>
        <v>nebo vybourání otvorů průřezové plochy přes 4 m2 v příčkách, včetně pomocného lešení o výšce podlahy do 1900 mm a pro zatížení do 1,5 kPa  (150 kg/m2),</v>
      </c>
      <c r="BB72" s="244"/>
      <c r="BC72" s="244"/>
      <c r="BD72" s="244"/>
      <c r="BE72" s="244"/>
      <c r="BF72" s="244"/>
      <c r="BG72" s="244"/>
      <c r="BH72" s="244"/>
    </row>
    <row r="73" spans="1:60" outlineLevel="1">
      <c r="A73" s="291"/>
      <c r="B73" s="259"/>
      <c r="C73" s="282" t="s">
        <v>200</v>
      </c>
      <c r="D73" s="263"/>
      <c r="E73" s="267">
        <v>6.88</v>
      </c>
      <c r="F73" s="272"/>
      <c r="G73" s="272"/>
      <c r="H73" s="273"/>
      <c r="I73" s="293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/>
      <c r="AF73" s="244"/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ht="22.5" outlineLevel="1">
      <c r="A74" s="290">
        <v>24</v>
      </c>
      <c r="B74" s="258" t="s">
        <v>201</v>
      </c>
      <c r="C74" s="280" t="s">
        <v>202</v>
      </c>
      <c r="D74" s="261" t="s">
        <v>123</v>
      </c>
      <c r="E74" s="265">
        <v>9.6</v>
      </c>
      <c r="F74" s="271"/>
      <c r="G74" s="272">
        <f>ROUND(E74*F74,2)</f>
        <v>0</v>
      </c>
      <c r="H74" s="273"/>
      <c r="I74" s="293" t="s">
        <v>118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119</v>
      </c>
      <c r="AF74" s="244">
        <v>1</v>
      </c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ht="22.5" outlineLevel="1">
      <c r="A75" s="291"/>
      <c r="B75" s="259"/>
      <c r="C75" s="281" t="s">
        <v>199</v>
      </c>
      <c r="D75" s="262"/>
      <c r="E75" s="266"/>
      <c r="F75" s="274"/>
      <c r="G75" s="275"/>
      <c r="H75" s="273"/>
      <c r="I75" s="293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9" t="str">
        <f>C75</f>
        <v>nebo vybourání otvorů průřezové plochy přes 4 m2 v příčkách, včetně pomocného lešení o výšce podlahy do 1900 mm a pro zatížení do 1,5 kPa  (150 kg/m2),</v>
      </c>
      <c r="BB75" s="244"/>
      <c r="BC75" s="244"/>
      <c r="BD75" s="244"/>
      <c r="BE75" s="244"/>
      <c r="BF75" s="244"/>
      <c r="BG75" s="244"/>
      <c r="BH75" s="244"/>
    </row>
    <row r="76" spans="1:60" outlineLevel="1">
      <c r="A76" s="291"/>
      <c r="B76" s="259"/>
      <c r="C76" s="282" t="s">
        <v>203</v>
      </c>
      <c r="D76" s="263"/>
      <c r="E76" s="267">
        <v>9.6</v>
      </c>
      <c r="F76" s="272"/>
      <c r="G76" s="272"/>
      <c r="H76" s="273"/>
      <c r="I76" s="293"/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/>
      <c r="AF76" s="244"/>
      <c r="AG76" s="244"/>
      <c r="AH76" s="244"/>
      <c r="AI76" s="244"/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ht="22.5" outlineLevel="1">
      <c r="A77" s="290">
        <v>25</v>
      </c>
      <c r="B77" s="258" t="s">
        <v>204</v>
      </c>
      <c r="C77" s="280" t="s">
        <v>205</v>
      </c>
      <c r="D77" s="261" t="s">
        <v>123</v>
      </c>
      <c r="E77" s="265">
        <v>13.545</v>
      </c>
      <c r="F77" s="271"/>
      <c r="G77" s="272">
        <f>ROUND(E77*F77,2)</f>
        <v>0</v>
      </c>
      <c r="H77" s="273"/>
      <c r="I77" s="293" t="s">
        <v>118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119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91"/>
      <c r="B78" s="259"/>
      <c r="C78" s="281" t="s">
        <v>206</v>
      </c>
      <c r="D78" s="262"/>
      <c r="E78" s="266"/>
      <c r="F78" s="274"/>
      <c r="G78" s="275"/>
      <c r="H78" s="273"/>
      <c r="I78" s="293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9" t="str">
        <f>C78</f>
        <v>bez podkladního lože, s jakoukoliv výplní spár</v>
      </c>
      <c r="BB78" s="244"/>
      <c r="BC78" s="244"/>
      <c r="BD78" s="244"/>
      <c r="BE78" s="244"/>
      <c r="BF78" s="244"/>
      <c r="BG78" s="244"/>
      <c r="BH78" s="244"/>
    </row>
    <row r="79" spans="1:60" outlineLevel="1">
      <c r="A79" s="291"/>
      <c r="B79" s="259"/>
      <c r="C79" s="282" t="s">
        <v>207</v>
      </c>
      <c r="D79" s="263"/>
      <c r="E79" s="267">
        <v>13.54</v>
      </c>
      <c r="F79" s="272"/>
      <c r="G79" s="272"/>
      <c r="H79" s="273"/>
      <c r="I79" s="293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0">
        <v>26</v>
      </c>
      <c r="B80" s="258" t="s">
        <v>208</v>
      </c>
      <c r="C80" s="280" t="s">
        <v>209</v>
      </c>
      <c r="D80" s="261" t="s">
        <v>184</v>
      </c>
      <c r="E80" s="265">
        <v>4</v>
      </c>
      <c r="F80" s="271"/>
      <c r="G80" s="272">
        <f>ROUND(E80*F80,2)</f>
        <v>0</v>
      </c>
      <c r="H80" s="273"/>
      <c r="I80" s="293" t="s">
        <v>118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119</v>
      </c>
      <c r="AF80" s="244">
        <v>1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1"/>
      <c r="B81" s="259"/>
      <c r="C81" s="281" t="s">
        <v>210</v>
      </c>
      <c r="D81" s="262"/>
      <c r="E81" s="266"/>
      <c r="F81" s="274"/>
      <c r="G81" s="275"/>
      <c r="H81" s="273"/>
      <c r="I81" s="293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9" t="str">
        <f>C81</f>
        <v>oken, dveří a vrat, s uložením a opětovným zavěšením po provedení stavebních změn,</v>
      </c>
      <c r="BB81" s="244"/>
      <c r="BC81" s="244"/>
      <c r="BD81" s="244"/>
      <c r="BE81" s="244"/>
      <c r="BF81" s="244"/>
      <c r="BG81" s="244"/>
      <c r="BH81" s="244"/>
    </row>
    <row r="82" spans="1:60" ht="22.5" outlineLevel="1">
      <c r="A82" s="290">
        <v>27</v>
      </c>
      <c r="B82" s="258" t="s">
        <v>211</v>
      </c>
      <c r="C82" s="280" t="s">
        <v>212</v>
      </c>
      <c r="D82" s="261" t="s">
        <v>123</v>
      </c>
      <c r="E82" s="265">
        <v>10.64</v>
      </c>
      <c r="F82" s="271"/>
      <c r="G82" s="272">
        <f>ROUND(E82*F82,2)</f>
        <v>0</v>
      </c>
      <c r="H82" s="273"/>
      <c r="I82" s="293" t="s">
        <v>118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119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91"/>
      <c r="B83" s="259"/>
      <c r="C83" s="282" t="s">
        <v>213</v>
      </c>
      <c r="D83" s="263"/>
      <c r="E83" s="267">
        <v>10.64</v>
      </c>
      <c r="F83" s="272"/>
      <c r="G83" s="272"/>
      <c r="H83" s="273"/>
      <c r="I83" s="293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ht="22.5" outlineLevel="1">
      <c r="A84" s="290">
        <v>28</v>
      </c>
      <c r="B84" s="258" t="s">
        <v>214</v>
      </c>
      <c r="C84" s="280" t="s">
        <v>215</v>
      </c>
      <c r="D84" s="261" t="s">
        <v>123</v>
      </c>
      <c r="E84" s="265">
        <v>10.93</v>
      </c>
      <c r="F84" s="271"/>
      <c r="G84" s="272">
        <f>ROUND(E84*F84,2)</f>
        <v>0</v>
      </c>
      <c r="H84" s="273"/>
      <c r="I84" s="293" t="s">
        <v>118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119</v>
      </c>
      <c r="AF84" s="244">
        <v>1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91"/>
      <c r="B85" s="259"/>
      <c r="C85" s="281" t="s">
        <v>216</v>
      </c>
      <c r="D85" s="262"/>
      <c r="E85" s="266"/>
      <c r="F85" s="274"/>
      <c r="G85" s="275"/>
      <c r="H85" s="273"/>
      <c r="I85" s="293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9" t="str">
        <f>C85</f>
        <v>včetně otlučení podkladní omítky až na zdivo,</v>
      </c>
      <c r="BB85" s="244"/>
      <c r="BC85" s="244"/>
      <c r="BD85" s="244"/>
      <c r="BE85" s="244"/>
      <c r="BF85" s="244"/>
      <c r="BG85" s="244"/>
      <c r="BH85" s="244"/>
    </row>
    <row r="86" spans="1:60" outlineLevel="1">
      <c r="A86" s="291"/>
      <c r="B86" s="259"/>
      <c r="C86" s="282" t="s">
        <v>217</v>
      </c>
      <c r="D86" s="263"/>
      <c r="E86" s="267">
        <v>10.93</v>
      </c>
      <c r="F86" s="272"/>
      <c r="G86" s="272"/>
      <c r="H86" s="273"/>
      <c r="I86" s="293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>
      <c r="A87" s="289" t="s">
        <v>113</v>
      </c>
      <c r="B87" s="257" t="s">
        <v>67</v>
      </c>
      <c r="C87" s="279" t="s">
        <v>68</v>
      </c>
      <c r="D87" s="260"/>
      <c r="E87" s="264"/>
      <c r="F87" s="276">
        <f>SUM(G88:G89)</f>
        <v>0</v>
      </c>
      <c r="G87" s="277"/>
      <c r="H87" s="270"/>
      <c r="I87" s="292"/>
      <c r="AE87" t="s">
        <v>114</v>
      </c>
    </row>
    <row r="88" spans="1:60" outlineLevel="1">
      <c r="A88" s="290">
        <v>29</v>
      </c>
      <c r="B88" s="258" t="s">
        <v>218</v>
      </c>
      <c r="C88" s="280" t="s">
        <v>219</v>
      </c>
      <c r="D88" s="261" t="s">
        <v>220</v>
      </c>
      <c r="E88" s="265">
        <v>5.5106599999999997</v>
      </c>
      <c r="F88" s="271"/>
      <c r="G88" s="272">
        <f>ROUND(E88*F88,2)</f>
        <v>0</v>
      </c>
      <c r="H88" s="273"/>
      <c r="I88" s="293" t="s">
        <v>118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119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ht="22.5" outlineLevel="1">
      <c r="A89" s="291"/>
      <c r="B89" s="259"/>
      <c r="C89" s="281" t="s">
        <v>221</v>
      </c>
      <c r="D89" s="262"/>
      <c r="E89" s="266"/>
      <c r="F89" s="274"/>
      <c r="G89" s="275"/>
      <c r="H89" s="273"/>
      <c r="I89" s="293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9" t="str">
        <f>C89</f>
        <v>přesun hmot pro budovy občanské výstavby (JKSO 801), budovy pro bydlení (JKSO 803) budovy pro výrobu a služby (JKSO 812) s nosnou svislou konstrukcí zděnou z cihel nebo tvárnic nebo kovovou</v>
      </c>
      <c r="BB89" s="244"/>
      <c r="BC89" s="244"/>
      <c r="BD89" s="244"/>
      <c r="BE89" s="244"/>
      <c r="BF89" s="244"/>
      <c r="BG89" s="244"/>
      <c r="BH89" s="244"/>
    </row>
    <row r="90" spans="1:60">
      <c r="A90" s="289" t="s">
        <v>113</v>
      </c>
      <c r="B90" s="257" t="s">
        <v>71</v>
      </c>
      <c r="C90" s="279" t="s">
        <v>72</v>
      </c>
      <c r="D90" s="260"/>
      <c r="E90" s="264"/>
      <c r="F90" s="276">
        <f>SUM(G91:G94)</f>
        <v>0</v>
      </c>
      <c r="G90" s="277"/>
      <c r="H90" s="270"/>
      <c r="I90" s="292"/>
      <c r="AE90" t="s">
        <v>114</v>
      </c>
    </row>
    <row r="91" spans="1:60" ht="22.5" outlineLevel="1">
      <c r="A91" s="290">
        <v>30</v>
      </c>
      <c r="B91" s="258" t="s">
        <v>222</v>
      </c>
      <c r="C91" s="280" t="s">
        <v>223</v>
      </c>
      <c r="D91" s="261" t="s">
        <v>123</v>
      </c>
      <c r="E91" s="265">
        <v>25.5</v>
      </c>
      <c r="F91" s="271"/>
      <c r="G91" s="272">
        <f>ROUND(E91*F91,2)</f>
        <v>0</v>
      </c>
      <c r="H91" s="273"/>
      <c r="I91" s="293" t="s">
        <v>118</v>
      </c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 t="s">
        <v>119</v>
      </c>
      <c r="AF91" s="244">
        <v>1</v>
      </c>
      <c r="AG91" s="244"/>
      <c r="AH91" s="244"/>
      <c r="AI91" s="244"/>
      <c r="AJ91" s="244"/>
      <c r="AK91" s="244"/>
      <c r="AL91" s="244"/>
      <c r="AM91" s="244">
        <v>15</v>
      </c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>
      <c r="A92" s="291"/>
      <c r="B92" s="259"/>
      <c r="C92" s="281" t="s">
        <v>224</v>
      </c>
      <c r="D92" s="262"/>
      <c r="E92" s="266"/>
      <c r="F92" s="274"/>
      <c r="G92" s="275"/>
      <c r="H92" s="273"/>
      <c r="I92" s="293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9" t="str">
        <f>C92</f>
        <v>dvouvrstvá</v>
      </c>
      <c r="BB92" s="244"/>
      <c r="BC92" s="244"/>
      <c r="BD92" s="244"/>
      <c r="BE92" s="244"/>
      <c r="BF92" s="244"/>
      <c r="BG92" s="244"/>
      <c r="BH92" s="244"/>
    </row>
    <row r="93" spans="1:60" outlineLevel="1">
      <c r="A93" s="291"/>
      <c r="B93" s="259"/>
      <c r="C93" s="282" t="s">
        <v>167</v>
      </c>
      <c r="D93" s="263"/>
      <c r="E93" s="267">
        <v>7.26</v>
      </c>
      <c r="F93" s="272"/>
      <c r="G93" s="272"/>
      <c r="H93" s="273"/>
      <c r="I93" s="293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>
      <c r="A94" s="291"/>
      <c r="B94" s="259"/>
      <c r="C94" s="282" t="s">
        <v>225</v>
      </c>
      <c r="D94" s="263"/>
      <c r="E94" s="267">
        <v>18.239999999999998</v>
      </c>
      <c r="F94" s="272"/>
      <c r="G94" s="272"/>
      <c r="H94" s="273"/>
      <c r="I94" s="293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/>
      <c r="AF94" s="244"/>
      <c r="AG94" s="244"/>
      <c r="AH94" s="244"/>
      <c r="AI94" s="244"/>
      <c r="AJ94" s="244"/>
      <c r="AK94" s="244"/>
      <c r="AL94" s="244"/>
      <c r="AM94" s="244"/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>
      <c r="A95" s="289" t="s">
        <v>113</v>
      </c>
      <c r="B95" s="257" t="s">
        <v>77</v>
      </c>
      <c r="C95" s="279" t="s">
        <v>78</v>
      </c>
      <c r="D95" s="260"/>
      <c r="E95" s="264"/>
      <c r="F95" s="276">
        <f>SUM(G96:G101)</f>
        <v>0</v>
      </c>
      <c r="G95" s="277"/>
      <c r="H95" s="270"/>
      <c r="I95" s="292"/>
      <c r="AE95" t="s">
        <v>114</v>
      </c>
    </row>
    <row r="96" spans="1:60" outlineLevel="1">
      <c r="A96" s="290">
        <v>31</v>
      </c>
      <c r="B96" s="258" t="s">
        <v>226</v>
      </c>
      <c r="C96" s="280" t="s">
        <v>227</v>
      </c>
      <c r="D96" s="261" t="s">
        <v>228</v>
      </c>
      <c r="E96" s="265">
        <v>1</v>
      </c>
      <c r="F96" s="271"/>
      <c r="G96" s="272">
        <f>ROUND(E96*F96,2)</f>
        <v>0</v>
      </c>
      <c r="H96" s="273"/>
      <c r="I96" s="293" t="s">
        <v>118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119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90">
        <v>32</v>
      </c>
      <c r="B97" s="258" t="s">
        <v>229</v>
      </c>
      <c r="C97" s="280" t="s">
        <v>230</v>
      </c>
      <c r="D97" s="261" t="s">
        <v>184</v>
      </c>
      <c r="E97" s="265">
        <v>1</v>
      </c>
      <c r="F97" s="271"/>
      <c r="G97" s="272">
        <f>ROUND(E97*F97,2)</f>
        <v>0</v>
      </c>
      <c r="H97" s="273"/>
      <c r="I97" s="293" t="s">
        <v>118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119</v>
      </c>
      <c r="AF97" s="244">
        <v>1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90">
        <v>33</v>
      </c>
      <c r="B98" s="258" t="s">
        <v>231</v>
      </c>
      <c r="C98" s="280" t="s">
        <v>232</v>
      </c>
      <c r="D98" s="261" t="s">
        <v>228</v>
      </c>
      <c r="E98" s="265">
        <v>1</v>
      </c>
      <c r="F98" s="271"/>
      <c r="G98" s="272">
        <f>ROUND(E98*F98,2)</f>
        <v>0</v>
      </c>
      <c r="H98" s="273"/>
      <c r="I98" s="293" t="s">
        <v>118</v>
      </c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119</v>
      </c>
      <c r="AF98" s="244">
        <v>1</v>
      </c>
      <c r="AG98" s="244"/>
      <c r="AH98" s="244"/>
      <c r="AI98" s="244"/>
      <c r="AJ98" s="244"/>
      <c r="AK98" s="244"/>
      <c r="AL98" s="244"/>
      <c r="AM98" s="244">
        <v>15</v>
      </c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outlineLevel="1">
      <c r="A99" s="290">
        <v>34</v>
      </c>
      <c r="B99" s="258" t="s">
        <v>233</v>
      </c>
      <c r="C99" s="280" t="s">
        <v>234</v>
      </c>
      <c r="D99" s="261" t="s">
        <v>228</v>
      </c>
      <c r="E99" s="265">
        <v>1</v>
      </c>
      <c r="F99" s="271"/>
      <c r="G99" s="272">
        <f>ROUND(E99*F99,2)</f>
        <v>0</v>
      </c>
      <c r="H99" s="273"/>
      <c r="I99" s="293" t="s">
        <v>118</v>
      </c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119</v>
      </c>
      <c r="AF99" s="244">
        <v>1</v>
      </c>
      <c r="AG99" s="244"/>
      <c r="AH99" s="244"/>
      <c r="AI99" s="244"/>
      <c r="AJ99" s="244"/>
      <c r="AK99" s="244"/>
      <c r="AL99" s="244"/>
      <c r="AM99" s="244">
        <v>15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91"/>
      <c r="B100" s="259"/>
      <c r="C100" s="281" t="s">
        <v>235</v>
      </c>
      <c r="D100" s="262"/>
      <c r="E100" s="266"/>
      <c r="F100" s="274"/>
      <c r="G100" s="275"/>
      <c r="H100" s="273"/>
      <c r="I100" s="293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9" t="str">
        <f>C100</f>
        <v>bez výtokových armatur,</v>
      </c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90">
        <v>35</v>
      </c>
      <c r="B101" s="258" t="s">
        <v>236</v>
      </c>
      <c r="C101" s="280" t="s">
        <v>237</v>
      </c>
      <c r="D101" s="261" t="s">
        <v>184</v>
      </c>
      <c r="E101" s="265">
        <v>1</v>
      </c>
      <c r="F101" s="271"/>
      <c r="G101" s="272">
        <f>ROUND(E101*F101,2)</f>
        <v>0</v>
      </c>
      <c r="H101" s="273"/>
      <c r="I101" s="293" t="s">
        <v>118</v>
      </c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119</v>
      </c>
      <c r="AF101" s="244">
        <v>1</v>
      </c>
      <c r="AG101" s="244"/>
      <c r="AH101" s="244"/>
      <c r="AI101" s="244"/>
      <c r="AJ101" s="244"/>
      <c r="AK101" s="244"/>
      <c r="AL101" s="244"/>
      <c r="AM101" s="244">
        <v>15</v>
      </c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>
      <c r="A102" s="289" t="s">
        <v>113</v>
      </c>
      <c r="B102" s="257" t="s">
        <v>79</v>
      </c>
      <c r="C102" s="279" t="s">
        <v>80</v>
      </c>
      <c r="D102" s="260"/>
      <c r="E102" s="264"/>
      <c r="F102" s="276">
        <f>SUM(G103:G103)</f>
        <v>0</v>
      </c>
      <c r="G102" s="277"/>
      <c r="H102" s="270"/>
      <c r="I102" s="292"/>
      <c r="AE102" t="s">
        <v>114</v>
      </c>
    </row>
    <row r="103" spans="1:60" ht="22.5" outlineLevel="1">
      <c r="A103" s="290">
        <v>36</v>
      </c>
      <c r="B103" s="258" t="s">
        <v>238</v>
      </c>
      <c r="C103" s="280" t="s">
        <v>239</v>
      </c>
      <c r="D103" s="261" t="s">
        <v>240</v>
      </c>
      <c r="E103" s="265">
        <v>1</v>
      </c>
      <c r="F103" s="271"/>
      <c r="G103" s="272">
        <f>ROUND(E103*F103,2)</f>
        <v>0</v>
      </c>
      <c r="H103" s="273"/>
      <c r="I103" s="293" t="s">
        <v>118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119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>
      <c r="A104" s="289" t="s">
        <v>113</v>
      </c>
      <c r="B104" s="257" t="s">
        <v>85</v>
      </c>
      <c r="C104" s="279" t="s">
        <v>86</v>
      </c>
      <c r="D104" s="260"/>
      <c r="E104" s="264"/>
      <c r="F104" s="276">
        <f>SUM(G105:G112)</f>
        <v>0</v>
      </c>
      <c r="G104" s="277"/>
      <c r="H104" s="270"/>
      <c r="I104" s="292"/>
      <c r="AE104" t="s">
        <v>114</v>
      </c>
    </row>
    <row r="105" spans="1:60" ht="22.5" outlineLevel="1">
      <c r="A105" s="290">
        <v>37</v>
      </c>
      <c r="B105" s="258" t="s">
        <v>241</v>
      </c>
      <c r="C105" s="280" t="s">
        <v>242</v>
      </c>
      <c r="D105" s="261" t="s">
        <v>184</v>
      </c>
      <c r="E105" s="265">
        <v>1</v>
      </c>
      <c r="F105" s="271"/>
      <c r="G105" s="272">
        <f>ROUND(E105*F105,2)</f>
        <v>0</v>
      </c>
      <c r="H105" s="273"/>
      <c r="I105" s="293" t="s">
        <v>118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119</v>
      </c>
      <c r="AF105" s="244">
        <v>1</v>
      </c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90">
        <v>38</v>
      </c>
      <c r="B106" s="258" t="s">
        <v>243</v>
      </c>
      <c r="C106" s="280" t="s">
        <v>244</v>
      </c>
      <c r="D106" s="261" t="s">
        <v>184</v>
      </c>
      <c r="E106" s="265">
        <v>1.3</v>
      </c>
      <c r="F106" s="271"/>
      <c r="G106" s="272">
        <f>ROUND(E106*F106,2)</f>
        <v>0</v>
      </c>
      <c r="H106" s="273"/>
      <c r="I106" s="293" t="s">
        <v>118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119</v>
      </c>
      <c r="AF106" s="244">
        <v>1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90">
        <v>39</v>
      </c>
      <c r="B107" s="258" t="s">
        <v>245</v>
      </c>
      <c r="C107" s="280" t="s">
        <v>246</v>
      </c>
      <c r="D107" s="261" t="s">
        <v>184</v>
      </c>
      <c r="E107" s="265">
        <v>1</v>
      </c>
      <c r="F107" s="271"/>
      <c r="G107" s="272">
        <f>ROUND(E107*F107,2)</f>
        <v>0</v>
      </c>
      <c r="H107" s="273"/>
      <c r="I107" s="293" t="s">
        <v>118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119</v>
      </c>
      <c r="AF107" s="244">
        <v>1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90">
        <v>40</v>
      </c>
      <c r="B108" s="258" t="s">
        <v>247</v>
      </c>
      <c r="C108" s="280" t="s">
        <v>248</v>
      </c>
      <c r="D108" s="261" t="s">
        <v>240</v>
      </c>
      <c r="E108" s="265">
        <v>3</v>
      </c>
      <c r="F108" s="271"/>
      <c r="G108" s="272">
        <f>ROUND(E108*F108,2)</f>
        <v>0</v>
      </c>
      <c r="H108" s="273"/>
      <c r="I108" s="293" t="s">
        <v>118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119</v>
      </c>
      <c r="AF108" s="244">
        <v>1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ht="22.5" outlineLevel="1">
      <c r="A109" s="290">
        <v>41</v>
      </c>
      <c r="B109" s="258" t="s">
        <v>249</v>
      </c>
      <c r="C109" s="280" t="s">
        <v>250</v>
      </c>
      <c r="D109" s="261" t="s">
        <v>184</v>
      </c>
      <c r="E109" s="265">
        <v>1</v>
      </c>
      <c r="F109" s="271"/>
      <c r="G109" s="272">
        <f>ROUND(E109*F109,2)</f>
        <v>0</v>
      </c>
      <c r="H109" s="273"/>
      <c r="I109" s="293" t="s">
        <v>118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119</v>
      </c>
      <c r="AF109" s="244">
        <v>3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ht="22.5" outlineLevel="1">
      <c r="A110" s="290">
        <v>42</v>
      </c>
      <c r="B110" s="258" t="s">
        <v>251</v>
      </c>
      <c r="C110" s="280" t="s">
        <v>252</v>
      </c>
      <c r="D110" s="261" t="s">
        <v>184</v>
      </c>
      <c r="E110" s="265">
        <v>1</v>
      </c>
      <c r="F110" s="271"/>
      <c r="G110" s="272">
        <f>ROUND(E110*F110,2)</f>
        <v>0</v>
      </c>
      <c r="H110" s="273"/>
      <c r="I110" s="293" t="s">
        <v>118</v>
      </c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 t="s">
        <v>119</v>
      </c>
      <c r="AF110" s="244">
        <v>3</v>
      </c>
      <c r="AG110" s="244"/>
      <c r="AH110" s="244"/>
      <c r="AI110" s="244"/>
      <c r="AJ110" s="244"/>
      <c r="AK110" s="244"/>
      <c r="AL110" s="244"/>
      <c r="AM110" s="244">
        <v>15</v>
      </c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ht="22.5" outlineLevel="1">
      <c r="A111" s="290">
        <v>43</v>
      </c>
      <c r="B111" s="258" t="s">
        <v>253</v>
      </c>
      <c r="C111" s="280" t="s">
        <v>254</v>
      </c>
      <c r="D111" s="261" t="s">
        <v>184</v>
      </c>
      <c r="E111" s="265">
        <v>1</v>
      </c>
      <c r="F111" s="271"/>
      <c r="G111" s="272">
        <f>ROUND(E111*F111,2)</f>
        <v>0</v>
      </c>
      <c r="H111" s="273"/>
      <c r="I111" s="293" t="s">
        <v>118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119</v>
      </c>
      <c r="AF111" s="244">
        <v>3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90">
        <v>44</v>
      </c>
      <c r="B112" s="258" t="s">
        <v>255</v>
      </c>
      <c r="C112" s="280" t="s">
        <v>256</v>
      </c>
      <c r="D112" s="261" t="s">
        <v>228</v>
      </c>
      <c r="E112" s="265">
        <v>1.3</v>
      </c>
      <c r="F112" s="271"/>
      <c r="G112" s="272">
        <f>ROUND(E112*F112,2)</f>
        <v>0</v>
      </c>
      <c r="H112" s="273"/>
      <c r="I112" s="293" t="s">
        <v>118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119</v>
      </c>
      <c r="AF112" s="244">
        <v>1</v>
      </c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>
      <c r="A113" s="289" t="s">
        <v>113</v>
      </c>
      <c r="B113" s="257" t="s">
        <v>87</v>
      </c>
      <c r="C113" s="279" t="s">
        <v>88</v>
      </c>
      <c r="D113" s="260"/>
      <c r="E113" s="264"/>
      <c r="F113" s="276">
        <f>SUM(G114:G121)</f>
        <v>0</v>
      </c>
      <c r="G113" s="277"/>
      <c r="H113" s="270"/>
      <c r="I113" s="292"/>
      <c r="AE113" t="s">
        <v>114</v>
      </c>
    </row>
    <row r="114" spans="1:60" outlineLevel="1">
      <c r="A114" s="290">
        <v>45</v>
      </c>
      <c r="B114" s="258" t="s">
        <v>257</v>
      </c>
      <c r="C114" s="280" t="s">
        <v>258</v>
      </c>
      <c r="D114" s="261" t="s">
        <v>123</v>
      </c>
      <c r="E114" s="265">
        <v>18.239999999999998</v>
      </c>
      <c r="F114" s="271"/>
      <c r="G114" s="272">
        <f>ROUND(E114*F114,2)</f>
        <v>0</v>
      </c>
      <c r="H114" s="273"/>
      <c r="I114" s="293" t="s">
        <v>118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119</v>
      </c>
      <c r="AF114" s="244">
        <v>1</v>
      </c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91"/>
      <c r="B115" s="259"/>
      <c r="C115" s="281" t="s">
        <v>259</v>
      </c>
      <c r="D115" s="262"/>
      <c r="E115" s="266"/>
      <c r="F115" s="274"/>
      <c r="G115" s="275"/>
      <c r="H115" s="273"/>
      <c r="I115" s="293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9" t="str">
        <f>C115</f>
        <v>včetně dodávky materiálu.</v>
      </c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91"/>
      <c r="B116" s="259"/>
      <c r="C116" s="282" t="s">
        <v>260</v>
      </c>
      <c r="D116" s="263"/>
      <c r="E116" s="267">
        <v>18.239999999999998</v>
      </c>
      <c r="F116" s="272"/>
      <c r="G116" s="272"/>
      <c r="H116" s="273"/>
      <c r="I116" s="293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ht="22.5" outlineLevel="1">
      <c r="A117" s="290">
        <v>46</v>
      </c>
      <c r="B117" s="258" t="s">
        <v>261</v>
      </c>
      <c r="C117" s="280" t="s">
        <v>262</v>
      </c>
      <c r="D117" s="261" t="s">
        <v>123</v>
      </c>
      <c r="E117" s="265">
        <v>18.239999999999998</v>
      </c>
      <c r="F117" s="271"/>
      <c r="G117" s="272">
        <f>ROUND(E117*F117,2)</f>
        <v>0</v>
      </c>
      <c r="H117" s="273"/>
      <c r="I117" s="293" t="s">
        <v>118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119</v>
      </c>
      <c r="AF117" s="244">
        <v>1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91"/>
      <c r="B118" s="259"/>
      <c r="C118" s="282" t="s">
        <v>260</v>
      </c>
      <c r="D118" s="263"/>
      <c r="E118" s="267">
        <v>18.239999999999998</v>
      </c>
      <c r="F118" s="272"/>
      <c r="G118" s="272"/>
      <c r="H118" s="273"/>
      <c r="I118" s="293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90">
        <v>47</v>
      </c>
      <c r="B119" s="258" t="s">
        <v>263</v>
      </c>
      <c r="C119" s="280" t="s">
        <v>264</v>
      </c>
      <c r="D119" s="261" t="s">
        <v>123</v>
      </c>
      <c r="E119" s="265">
        <v>21.888000000000002</v>
      </c>
      <c r="F119" s="271"/>
      <c r="G119" s="272">
        <f>ROUND(E119*F119,2)</f>
        <v>0</v>
      </c>
      <c r="H119" s="273"/>
      <c r="I119" s="293" t="s">
        <v>118</v>
      </c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119</v>
      </c>
      <c r="AF119" s="244">
        <v>1</v>
      </c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91"/>
      <c r="B120" s="259"/>
      <c r="C120" s="282" t="s">
        <v>260</v>
      </c>
      <c r="D120" s="263"/>
      <c r="E120" s="267">
        <v>18.239999999999998</v>
      </c>
      <c r="F120" s="272"/>
      <c r="G120" s="272"/>
      <c r="H120" s="273"/>
      <c r="I120" s="293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91"/>
      <c r="B121" s="259"/>
      <c r="C121" s="282" t="s">
        <v>181</v>
      </c>
      <c r="D121" s="263"/>
      <c r="E121" s="267">
        <v>3.65</v>
      </c>
      <c r="F121" s="272"/>
      <c r="G121" s="272"/>
      <c r="H121" s="273"/>
      <c r="I121" s="293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>
      <c r="A122" s="289" t="s">
        <v>113</v>
      </c>
      <c r="B122" s="257" t="s">
        <v>89</v>
      </c>
      <c r="C122" s="279" t="s">
        <v>90</v>
      </c>
      <c r="D122" s="260"/>
      <c r="E122" s="264"/>
      <c r="F122" s="276">
        <f>SUM(G123:G131)</f>
        <v>0</v>
      </c>
      <c r="G122" s="277"/>
      <c r="H122" s="270"/>
      <c r="I122" s="292"/>
      <c r="AE122" t="s">
        <v>114</v>
      </c>
    </row>
    <row r="123" spans="1:60" outlineLevel="1">
      <c r="A123" s="290">
        <v>48</v>
      </c>
      <c r="B123" s="258" t="s">
        <v>265</v>
      </c>
      <c r="C123" s="280" t="s">
        <v>266</v>
      </c>
      <c r="D123" s="261" t="s">
        <v>123</v>
      </c>
      <c r="E123" s="265">
        <v>55.08</v>
      </c>
      <c r="F123" s="271"/>
      <c r="G123" s="272">
        <f>ROUND(E123*F123,2)</f>
        <v>0</v>
      </c>
      <c r="H123" s="273"/>
      <c r="I123" s="293" t="s">
        <v>118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119</v>
      </c>
      <c r="AF123" s="244">
        <v>1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91"/>
      <c r="B124" s="259"/>
      <c r="C124" s="282" t="s">
        <v>151</v>
      </c>
      <c r="D124" s="263"/>
      <c r="E124" s="267">
        <v>55.08</v>
      </c>
      <c r="F124" s="272"/>
      <c r="G124" s="272"/>
      <c r="H124" s="273"/>
      <c r="I124" s="293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90">
        <v>49</v>
      </c>
      <c r="B125" s="258" t="s">
        <v>267</v>
      </c>
      <c r="C125" s="280" t="s">
        <v>268</v>
      </c>
      <c r="D125" s="261" t="s">
        <v>123</v>
      </c>
      <c r="E125" s="265">
        <v>127.52</v>
      </c>
      <c r="F125" s="271"/>
      <c r="G125" s="272">
        <f>ROUND(E125*F125,2)</f>
        <v>0</v>
      </c>
      <c r="H125" s="273"/>
      <c r="I125" s="293" t="s">
        <v>118</v>
      </c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 t="s">
        <v>119</v>
      </c>
      <c r="AF125" s="244">
        <v>1</v>
      </c>
      <c r="AG125" s="244"/>
      <c r="AH125" s="244"/>
      <c r="AI125" s="244"/>
      <c r="AJ125" s="244"/>
      <c r="AK125" s="244"/>
      <c r="AL125" s="244"/>
      <c r="AM125" s="244">
        <v>15</v>
      </c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91"/>
      <c r="B126" s="259"/>
      <c r="C126" s="282" t="s">
        <v>154</v>
      </c>
      <c r="D126" s="263"/>
      <c r="E126" s="267">
        <v>127.52</v>
      </c>
      <c r="F126" s="272"/>
      <c r="G126" s="272"/>
      <c r="H126" s="273"/>
      <c r="I126" s="293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ht="22.5" outlineLevel="1">
      <c r="A127" s="290">
        <v>50</v>
      </c>
      <c r="B127" s="258" t="s">
        <v>269</v>
      </c>
      <c r="C127" s="280" t="s">
        <v>270</v>
      </c>
      <c r="D127" s="261" t="s">
        <v>123</v>
      </c>
      <c r="E127" s="265">
        <v>224.71199999999999</v>
      </c>
      <c r="F127" s="271"/>
      <c r="G127" s="272">
        <f>ROUND(E127*F127,2)</f>
        <v>0</v>
      </c>
      <c r="H127" s="273"/>
      <c r="I127" s="293" t="s">
        <v>118</v>
      </c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119</v>
      </c>
      <c r="AF127" s="244">
        <v>1</v>
      </c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91"/>
      <c r="B128" s="259"/>
      <c r="C128" s="282" t="s">
        <v>146</v>
      </c>
      <c r="D128" s="263"/>
      <c r="E128" s="267">
        <v>20.13</v>
      </c>
      <c r="F128" s="272"/>
      <c r="G128" s="272"/>
      <c r="H128" s="273"/>
      <c r="I128" s="293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91"/>
      <c r="B129" s="259"/>
      <c r="C129" s="282" t="s">
        <v>147</v>
      </c>
      <c r="D129" s="263"/>
      <c r="E129" s="267">
        <v>21.98</v>
      </c>
      <c r="F129" s="272"/>
      <c r="G129" s="272"/>
      <c r="H129" s="273"/>
      <c r="I129" s="293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91"/>
      <c r="B130" s="259"/>
      <c r="C130" s="282" t="s">
        <v>271</v>
      </c>
      <c r="D130" s="263"/>
      <c r="E130" s="267">
        <v>55.08</v>
      </c>
      <c r="F130" s="272"/>
      <c r="G130" s="272"/>
      <c r="H130" s="273"/>
      <c r="I130" s="293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F130" s="244"/>
      <c r="AG130" s="244"/>
      <c r="AH130" s="244"/>
      <c r="AI130" s="244"/>
      <c r="AJ130" s="244"/>
      <c r="AK130" s="244"/>
      <c r="AL130" s="244"/>
      <c r="AM130" s="244"/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ht="13.5" outlineLevel="1" thickBot="1">
      <c r="A131" s="303"/>
      <c r="B131" s="304"/>
      <c r="C131" s="305" t="s">
        <v>272</v>
      </c>
      <c r="D131" s="306"/>
      <c r="E131" s="307">
        <v>127.52</v>
      </c>
      <c r="F131" s="308"/>
      <c r="G131" s="308"/>
      <c r="H131" s="309"/>
      <c r="I131" s="310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4"/>
      <c r="AG131" s="244"/>
      <c r="AH131" s="244"/>
      <c r="AI131" s="244"/>
      <c r="AJ131" s="244"/>
      <c r="AK131" s="244"/>
      <c r="AL131" s="244"/>
      <c r="AM131" s="244"/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hidden="1">
      <c r="A132" s="54"/>
      <c r="B132" s="61" t="s">
        <v>274</v>
      </c>
      <c r="C132" s="283" t="s">
        <v>274</v>
      </c>
      <c r="D132" s="247"/>
      <c r="E132" s="245"/>
      <c r="F132" s="245"/>
      <c r="G132" s="245"/>
      <c r="H132" s="245"/>
      <c r="I132" s="246"/>
    </row>
    <row r="133" spans="1:60" hidden="1">
      <c r="A133" s="284"/>
      <c r="B133" s="285" t="s">
        <v>273</v>
      </c>
      <c r="C133" s="286"/>
      <c r="D133" s="287"/>
      <c r="E133" s="284"/>
      <c r="F133" s="284"/>
      <c r="G133" s="288">
        <f>F8+F20+F24+F43+F62+F66+F87+F90+F95+F102+F104+F113+F122</f>
        <v>0</v>
      </c>
      <c r="H133" s="46"/>
      <c r="I133" s="46"/>
      <c r="AN133">
        <v>15</v>
      </c>
      <c r="AO133">
        <v>21</v>
      </c>
    </row>
    <row r="134" spans="1:60">
      <c r="A134" s="46"/>
      <c r="B134" s="278"/>
      <c r="C134" s="278"/>
      <c r="D134" s="223"/>
      <c r="E134" s="46"/>
      <c r="F134" s="46"/>
      <c r="G134" s="46"/>
      <c r="H134" s="46"/>
      <c r="I134" s="46"/>
      <c r="AN134">
        <f>SUMIF(AM8:AM133,AN133,G8:G133)</f>
        <v>0</v>
      </c>
      <c r="AO134">
        <f>SUMIF(AM8:AM133,AO133,G8:G133)</f>
        <v>0</v>
      </c>
    </row>
    <row r="135" spans="1:60">
      <c r="D135" s="221"/>
    </row>
    <row r="136" spans="1:60">
      <c r="D136" s="221"/>
    </row>
    <row r="137" spans="1:60">
      <c r="D137" s="221"/>
    </row>
    <row r="138" spans="1:60">
      <c r="D138" s="221"/>
    </row>
    <row r="139" spans="1:60">
      <c r="D139" s="221"/>
    </row>
    <row r="140" spans="1:60">
      <c r="D140" s="221"/>
    </row>
    <row r="141" spans="1:60">
      <c r="D141" s="221"/>
    </row>
    <row r="142" spans="1:60">
      <c r="D142" s="221"/>
    </row>
    <row r="143" spans="1:60">
      <c r="D143" s="221"/>
    </row>
    <row r="144" spans="1:60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37">
    <mergeCell ref="F122:G122"/>
    <mergeCell ref="F95:G95"/>
    <mergeCell ref="C100:G100"/>
    <mergeCell ref="F102:G102"/>
    <mergeCell ref="F104:G104"/>
    <mergeCell ref="F113:G113"/>
    <mergeCell ref="C115:G115"/>
    <mergeCell ref="C81:G81"/>
    <mergeCell ref="C85:G85"/>
    <mergeCell ref="F87:G87"/>
    <mergeCell ref="C89:G89"/>
    <mergeCell ref="F90:G90"/>
    <mergeCell ref="C92:G92"/>
    <mergeCell ref="F62:G62"/>
    <mergeCell ref="C64:G64"/>
    <mergeCell ref="F66:G66"/>
    <mergeCell ref="C72:G72"/>
    <mergeCell ref="C75:G75"/>
    <mergeCell ref="C78:G78"/>
    <mergeCell ref="C32:G32"/>
    <mergeCell ref="C36:G36"/>
    <mergeCell ref="C41:G41"/>
    <mergeCell ref="F43:G43"/>
    <mergeCell ref="C45:G45"/>
    <mergeCell ref="C51:G51"/>
    <mergeCell ref="C18:G18"/>
    <mergeCell ref="F20:G20"/>
    <mergeCell ref="C22:G22"/>
    <mergeCell ref="F24:G24"/>
    <mergeCell ref="C26:G26"/>
    <mergeCell ref="C29:G29"/>
    <mergeCell ref="A1:G1"/>
    <mergeCell ref="C7:G7"/>
    <mergeCell ref="F8:G8"/>
    <mergeCell ref="C10:G10"/>
    <mergeCell ref="C12:G12"/>
    <mergeCell ref="C15:G15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107</v>
      </c>
      <c r="B1" s="222"/>
      <c r="C1" s="250"/>
      <c r="D1" s="222"/>
      <c r="E1" s="222"/>
      <c r="F1" s="222"/>
      <c r="G1" s="222"/>
      <c r="AC1" t="s">
        <v>110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101</v>
      </c>
      <c r="C4" s="253" t="s">
        <v>102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94" t="s">
        <v>108</v>
      </c>
      <c r="I6" s="256" t="s">
        <v>109</v>
      </c>
      <c r="J6" s="54"/>
    </row>
    <row r="7" spans="1:60">
      <c r="A7" s="295"/>
      <c r="B7" s="296" t="s">
        <v>111</v>
      </c>
      <c r="C7" s="297" t="s">
        <v>112</v>
      </c>
      <c r="D7" s="298"/>
      <c r="E7" s="299"/>
      <c r="F7" s="300"/>
      <c r="G7" s="300"/>
      <c r="H7" s="301"/>
      <c r="I7" s="302"/>
    </row>
    <row r="8" spans="1:60">
      <c r="A8" s="289" t="s">
        <v>113</v>
      </c>
      <c r="B8" s="257" t="s">
        <v>65</v>
      </c>
      <c r="C8" s="279" t="s">
        <v>66</v>
      </c>
      <c r="D8" s="260"/>
      <c r="E8" s="264"/>
      <c r="F8" s="268">
        <f>SUM(G9:G9)</f>
        <v>0</v>
      </c>
      <c r="G8" s="269"/>
      <c r="H8" s="270"/>
      <c r="I8" s="292"/>
      <c r="AE8" t="s">
        <v>114</v>
      </c>
    </row>
    <row r="9" spans="1:60" ht="22.5" outlineLevel="1">
      <c r="A9" s="290">
        <v>1</v>
      </c>
      <c r="B9" s="258" t="s">
        <v>278</v>
      </c>
      <c r="C9" s="280" t="s">
        <v>279</v>
      </c>
      <c r="D9" s="261" t="s">
        <v>161</v>
      </c>
      <c r="E9" s="265">
        <v>1</v>
      </c>
      <c r="F9" s="271"/>
      <c r="G9" s="272">
        <f>ROUND(E9*F9,2)</f>
        <v>0</v>
      </c>
      <c r="H9" s="273"/>
      <c r="I9" s="293" t="s">
        <v>118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119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>
      <c r="A10" s="289" t="s">
        <v>113</v>
      </c>
      <c r="B10" s="257" t="s">
        <v>73</v>
      </c>
      <c r="C10" s="279" t="s">
        <v>74</v>
      </c>
      <c r="D10" s="260"/>
      <c r="E10" s="264"/>
      <c r="F10" s="276">
        <f>SUM(G11:G24)</f>
        <v>0</v>
      </c>
      <c r="G10" s="277"/>
      <c r="H10" s="270"/>
      <c r="I10" s="292"/>
      <c r="AE10" t="s">
        <v>114</v>
      </c>
    </row>
    <row r="11" spans="1:60" ht="22.5" outlineLevel="1">
      <c r="A11" s="290">
        <v>2</v>
      </c>
      <c r="B11" s="258" t="s">
        <v>280</v>
      </c>
      <c r="C11" s="280" t="s">
        <v>281</v>
      </c>
      <c r="D11" s="261" t="s">
        <v>117</v>
      </c>
      <c r="E11" s="265">
        <v>2</v>
      </c>
      <c r="F11" s="271"/>
      <c r="G11" s="272">
        <f>ROUND(E11*F11,2)</f>
        <v>0</v>
      </c>
      <c r="H11" s="273"/>
      <c r="I11" s="293" t="s">
        <v>118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119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1"/>
      <c r="B12" s="259"/>
      <c r="C12" s="281" t="s">
        <v>282</v>
      </c>
      <c r="D12" s="262"/>
      <c r="E12" s="266"/>
      <c r="F12" s="274"/>
      <c r="G12" s="275"/>
      <c r="H12" s="273"/>
      <c r="I12" s="293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9" t="str">
        <f>C12</f>
        <v>Potrubí včetně tvarovek. Bez zednických výpomocí.</v>
      </c>
      <c r="BB12" s="244"/>
      <c r="BC12" s="244"/>
      <c r="BD12" s="244"/>
      <c r="BE12" s="244"/>
      <c r="BF12" s="244"/>
      <c r="BG12" s="244"/>
      <c r="BH12" s="244"/>
    </row>
    <row r="13" spans="1:60" ht="22.5" outlineLevel="1">
      <c r="A13" s="290">
        <v>3</v>
      </c>
      <c r="B13" s="258" t="s">
        <v>283</v>
      </c>
      <c r="C13" s="280" t="s">
        <v>284</v>
      </c>
      <c r="D13" s="261" t="s">
        <v>117</v>
      </c>
      <c r="E13" s="265">
        <v>2</v>
      </c>
      <c r="F13" s="271"/>
      <c r="G13" s="272">
        <f>ROUND(E13*F13,2)</f>
        <v>0</v>
      </c>
      <c r="H13" s="273"/>
      <c r="I13" s="293" t="s">
        <v>118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119</v>
      </c>
      <c r="AF13" s="244">
        <v>1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1"/>
      <c r="B14" s="259"/>
      <c r="C14" s="281" t="s">
        <v>282</v>
      </c>
      <c r="D14" s="262"/>
      <c r="E14" s="266"/>
      <c r="F14" s="274"/>
      <c r="G14" s="275"/>
      <c r="H14" s="273"/>
      <c r="I14" s="293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9" t="str">
        <f>C14</f>
        <v>Potrubí včetně tvarovek. Bez zednických výpomocí.</v>
      </c>
      <c r="BB14" s="244"/>
      <c r="BC14" s="244"/>
      <c r="BD14" s="244"/>
      <c r="BE14" s="244"/>
      <c r="BF14" s="244"/>
      <c r="BG14" s="244"/>
      <c r="BH14" s="244"/>
    </row>
    <row r="15" spans="1:60" ht="22.5" outlineLevel="1">
      <c r="A15" s="290">
        <v>4</v>
      </c>
      <c r="B15" s="258" t="s">
        <v>285</v>
      </c>
      <c r="C15" s="280" t="s">
        <v>286</v>
      </c>
      <c r="D15" s="261" t="s">
        <v>117</v>
      </c>
      <c r="E15" s="265">
        <v>3.5</v>
      </c>
      <c r="F15" s="271"/>
      <c r="G15" s="272">
        <f>ROUND(E15*F15,2)</f>
        <v>0</v>
      </c>
      <c r="H15" s="273"/>
      <c r="I15" s="293" t="s">
        <v>118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119</v>
      </c>
      <c r="AF15" s="244">
        <v>1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1"/>
      <c r="B16" s="259"/>
      <c r="C16" s="281" t="s">
        <v>282</v>
      </c>
      <c r="D16" s="262"/>
      <c r="E16" s="266"/>
      <c r="F16" s="274"/>
      <c r="G16" s="275"/>
      <c r="H16" s="273"/>
      <c r="I16" s="293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9" t="str">
        <f>C16</f>
        <v>Potrubí včetně tvarovek. Bez zednických výpomocí.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0">
        <v>5</v>
      </c>
      <c r="B17" s="258" t="s">
        <v>287</v>
      </c>
      <c r="C17" s="280" t="s">
        <v>288</v>
      </c>
      <c r="D17" s="261" t="s">
        <v>184</v>
      </c>
      <c r="E17" s="265">
        <v>2</v>
      </c>
      <c r="F17" s="271"/>
      <c r="G17" s="272">
        <f>ROUND(E17*F17,2)</f>
        <v>0</v>
      </c>
      <c r="H17" s="273"/>
      <c r="I17" s="293" t="s">
        <v>118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119</v>
      </c>
      <c r="AF17" s="244">
        <v>1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1"/>
      <c r="B18" s="259"/>
      <c r="C18" s="281" t="s">
        <v>289</v>
      </c>
      <c r="D18" s="262"/>
      <c r="E18" s="266"/>
      <c r="F18" s="274"/>
      <c r="G18" s="275"/>
      <c r="H18" s="273"/>
      <c r="I18" s="293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9" t="str">
        <f>C18</f>
        <v>vyvedení a upevnění odpadních výpustek,</v>
      </c>
      <c r="BB18" s="244"/>
      <c r="BC18" s="244"/>
      <c r="BD18" s="244"/>
      <c r="BE18" s="244"/>
      <c r="BF18" s="244"/>
      <c r="BG18" s="244"/>
      <c r="BH18" s="244"/>
    </row>
    <row r="19" spans="1:60" outlineLevel="1">
      <c r="A19" s="290">
        <v>6</v>
      </c>
      <c r="B19" s="258" t="s">
        <v>290</v>
      </c>
      <c r="C19" s="280" t="s">
        <v>291</v>
      </c>
      <c r="D19" s="261" t="s">
        <v>184</v>
      </c>
      <c r="E19" s="265">
        <v>2</v>
      </c>
      <c r="F19" s="271"/>
      <c r="G19" s="272">
        <f>ROUND(E19*F19,2)</f>
        <v>0</v>
      </c>
      <c r="H19" s="273"/>
      <c r="I19" s="293" t="s">
        <v>118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119</v>
      </c>
      <c r="AF19" s="244">
        <v>1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1"/>
      <c r="B20" s="259"/>
      <c r="C20" s="281" t="s">
        <v>289</v>
      </c>
      <c r="D20" s="262"/>
      <c r="E20" s="266"/>
      <c r="F20" s="274"/>
      <c r="G20" s="275"/>
      <c r="H20" s="273"/>
      <c r="I20" s="293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9" t="str">
        <f>C20</f>
        <v>vyvedení a upevnění odpadních výpustek,</v>
      </c>
      <c r="BB20" s="244"/>
      <c r="BC20" s="244"/>
      <c r="BD20" s="244"/>
      <c r="BE20" s="244"/>
      <c r="BF20" s="244"/>
      <c r="BG20" s="244"/>
      <c r="BH20" s="244"/>
    </row>
    <row r="21" spans="1:60" outlineLevel="1">
      <c r="A21" s="290">
        <v>7</v>
      </c>
      <c r="B21" s="258" t="s">
        <v>292</v>
      </c>
      <c r="C21" s="280" t="s">
        <v>293</v>
      </c>
      <c r="D21" s="261" t="s">
        <v>184</v>
      </c>
      <c r="E21" s="265">
        <v>3</v>
      </c>
      <c r="F21" s="271"/>
      <c r="G21" s="272">
        <f>ROUND(E21*F21,2)</f>
        <v>0</v>
      </c>
      <c r="H21" s="273"/>
      <c r="I21" s="293" t="s">
        <v>118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119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1"/>
      <c r="B22" s="259"/>
      <c r="C22" s="281" t="s">
        <v>289</v>
      </c>
      <c r="D22" s="262"/>
      <c r="E22" s="266"/>
      <c r="F22" s="274"/>
      <c r="G22" s="275"/>
      <c r="H22" s="273"/>
      <c r="I22" s="293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9" t="str">
        <f>C22</f>
        <v>vyvedení a upevnění odpadních výpustek,</v>
      </c>
      <c r="BB22" s="244"/>
      <c r="BC22" s="244"/>
      <c r="BD22" s="244"/>
      <c r="BE22" s="244"/>
      <c r="BF22" s="244"/>
      <c r="BG22" s="244"/>
      <c r="BH22" s="244"/>
    </row>
    <row r="23" spans="1:60" outlineLevel="1">
      <c r="A23" s="290">
        <v>8</v>
      </c>
      <c r="B23" s="258" t="s">
        <v>294</v>
      </c>
      <c r="C23" s="280" t="s">
        <v>295</v>
      </c>
      <c r="D23" s="261" t="s">
        <v>48</v>
      </c>
      <c r="E23" s="265">
        <v>33.826999999999998</v>
      </c>
      <c r="F23" s="271"/>
      <c r="G23" s="272">
        <f>ROUND(E23*F23,2)</f>
        <v>0</v>
      </c>
      <c r="H23" s="273"/>
      <c r="I23" s="293" t="s">
        <v>118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119</v>
      </c>
      <c r="AF23" s="244">
        <v>1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1"/>
      <c r="B24" s="259"/>
      <c r="C24" s="281" t="s">
        <v>296</v>
      </c>
      <c r="D24" s="262"/>
      <c r="E24" s="266"/>
      <c r="F24" s="274"/>
      <c r="G24" s="275"/>
      <c r="H24" s="273"/>
      <c r="I24" s="293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9" t="str">
        <f>C24</f>
        <v>50 m vodorovně, měřeno od těžiště půdorysné plochy skládky do těžiště půdorysné plochy objektu</v>
      </c>
      <c r="BB24" s="244"/>
      <c r="BC24" s="244"/>
      <c r="BD24" s="244"/>
      <c r="BE24" s="244"/>
      <c r="BF24" s="244"/>
      <c r="BG24" s="244"/>
      <c r="BH24" s="244"/>
    </row>
    <row r="25" spans="1:60">
      <c r="A25" s="289" t="s">
        <v>113</v>
      </c>
      <c r="B25" s="257" t="s">
        <v>75</v>
      </c>
      <c r="C25" s="279" t="s">
        <v>76</v>
      </c>
      <c r="D25" s="260"/>
      <c r="E25" s="264"/>
      <c r="F25" s="276">
        <f>SUM(G26:G40)</f>
        <v>0</v>
      </c>
      <c r="G25" s="277"/>
      <c r="H25" s="270"/>
      <c r="I25" s="292"/>
      <c r="AE25" t="s">
        <v>114</v>
      </c>
    </row>
    <row r="26" spans="1:60" outlineLevel="1">
      <c r="A26" s="290">
        <v>9</v>
      </c>
      <c r="B26" s="258" t="s">
        <v>297</v>
      </c>
      <c r="C26" s="280" t="s">
        <v>298</v>
      </c>
      <c r="D26" s="261" t="s">
        <v>117</v>
      </c>
      <c r="E26" s="265">
        <v>6</v>
      </c>
      <c r="F26" s="271"/>
      <c r="G26" s="272">
        <f>ROUND(E26*F26,2)</f>
        <v>0</v>
      </c>
      <c r="H26" s="273"/>
      <c r="I26" s="293" t="s">
        <v>118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119</v>
      </c>
      <c r="AF26" s="244">
        <v>1</v>
      </c>
      <c r="AG26" s="244"/>
      <c r="AH26" s="244"/>
      <c r="AI26" s="244"/>
      <c r="AJ26" s="244"/>
      <c r="AK26" s="244"/>
      <c r="AL26" s="244"/>
      <c r="AM26" s="244">
        <v>15</v>
      </c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ht="22.5" outlineLevel="1">
      <c r="A27" s="290">
        <v>10</v>
      </c>
      <c r="B27" s="258" t="s">
        <v>299</v>
      </c>
      <c r="C27" s="280" t="s">
        <v>300</v>
      </c>
      <c r="D27" s="261" t="s">
        <v>184</v>
      </c>
      <c r="E27" s="265">
        <v>2</v>
      </c>
      <c r="F27" s="271"/>
      <c r="G27" s="272">
        <f>ROUND(E27*F27,2)</f>
        <v>0</v>
      </c>
      <c r="H27" s="273"/>
      <c r="I27" s="293" t="s">
        <v>118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119</v>
      </c>
      <c r="AF27" s="244">
        <v>1</v>
      </c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ht="22.5" outlineLevel="1">
      <c r="A28" s="290">
        <v>11</v>
      </c>
      <c r="B28" s="258" t="s">
        <v>301</v>
      </c>
      <c r="C28" s="280" t="s">
        <v>302</v>
      </c>
      <c r="D28" s="261" t="s">
        <v>117</v>
      </c>
      <c r="E28" s="265">
        <v>20</v>
      </c>
      <c r="F28" s="271"/>
      <c r="G28" s="272">
        <f>ROUND(E28*F28,2)</f>
        <v>0</v>
      </c>
      <c r="H28" s="273"/>
      <c r="I28" s="293" t="s">
        <v>118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119</v>
      </c>
      <c r="AF28" s="244">
        <v>1</v>
      </c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91"/>
      <c r="B29" s="259"/>
      <c r="C29" s="281" t="s">
        <v>303</v>
      </c>
      <c r="D29" s="262"/>
      <c r="E29" s="266"/>
      <c r="F29" s="274"/>
      <c r="G29" s="275"/>
      <c r="H29" s="273"/>
      <c r="I29" s="293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9" t="str">
        <f>C29</f>
        <v>Potrubí včetně tvarovek a zednických výpomocí.</v>
      </c>
      <c r="BB29" s="244"/>
      <c r="BC29" s="244"/>
      <c r="BD29" s="244"/>
      <c r="BE29" s="244"/>
      <c r="BF29" s="244"/>
      <c r="BG29" s="244"/>
      <c r="BH29" s="244"/>
    </row>
    <row r="30" spans="1:60" outlineLevel="1">
      <c r="A30" s="291"/>
      <c r="B30" s="259"/>
      <c r="C30" s="281" t="s">
        <v>304</v>
      </c>
      <c r="D30" s="262"/>
      <c r="E30" s="266"/>
      <c r="F30" s="274"/>
      <c r="G30" s="275"/>
      <c r="H30" s="273"/>
      <c r="I30" s="293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9" t="str">
        <f>C30</f>
        <v>Včetně pomocného lešení o výšce podlahy do 1900 mm a pro zatížení do 1,5 kPa.</v>
      </c>
      <c r="BB30" s="244"/>
      <c r="BC30" s="244"/>
      <c r="BD30" s="244"/>
      <c r="BE30" s="244"/>
      <c r="BF30" s="244"/>
      <c r="BG30" s="244"/>
      <c r="BH30" s="244"/>
    </row>
    <row r="31" spans="1:60" ht="22.5" outlineLevel="1">
      <c r="A31" s="290">
        <v>12</v>
      </c>
      <c r="B31" s="258" t="s">
        <v>305</v>
      </c>
      <c r="C31" s="280" t="s">
        <v>306</v>
      </c>
      <c r="D31" s="261" t="s">
        <v>184</v>
      </c>
      <c r="E31" s="265">
        <v>1</v>
      </c>
      <c r="F31" s="271"/>
      <c r="G31" s="272">
        <f>ROUND(E31*F31,2)</f>
        <v>0</v>
      </c>
      <c r="H31" s="273"/>
      <c r="I31" s="293" t="s">
        <v>118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119</v>
      </c>
      <c r="AF31" s="244">
        <v>1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1"/>
      <c r="B32" s="259"/>
      <c r="C32" s="281" t="s">
        <v>304</v>
      </c>
      <c r="D32" s="262"/>
      <c r="E32" s="266"/>
      <c r="F32" s="274"/>
      <c r="G32" s="275"/>
      <c r="H32" s="273"/>
      <c r="I32" s="293"/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9" t="str">
        <f>C32</f>
        <v>Včetně pomocného lešení o výšce podlahy do 1900 mm a pro zatížení do 1,5 kPa.</v>
      </c>
      <c r="BB32" s="244"/>
      <c r="BC32" s="244"/>
      <c r="BD32" s="244"/>
      <c r="BE32" s="244"/>
      <c r="BF32" s="244"/>
      <c r="BG32" s="244"/>
      <c r="BH32" s="244"/>
    </row>
    <row r="33" spans="1:60" outlineLevel="1">
      <c r="A33" s="290">
        <v>13</v>
      </c>
      <c r="B33" s="258" t="s">
        <v>307</v>
      </c>
      <c r="C33" s="280" t="s">
        <v>308</v>
      </c>
      <c r="D33" s="261" t="s">
        <v>184</v>
      </c>
      <c r="E33" s="265">
        <v>2</v>
      </c>
      <c r="F33" s="271"/>
      <c r="G33" s="272">
        <f>ROUND(E33*F33,2)</f>
        <v>0</v>
      </c>
      <c r="H33" s="273"/>
      <c r="I33" s="293" t="s">
        <v>118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119</v>
      </c>
      <c r="AF33" s="244">
        <v>1</v>
      </c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0">
        <v>14</v>
      </c>
      <c r="B34" s="258" t="s">
        <v>309</v>
      </c>
      <c r="C34" s="280" t="s">
        <v>310</v>
      </c>
      <c r="D34" s="261" t="s">
        <v>117</v>
      </c>
      <c r="E34" s="265">
        <v>20</v>
      </c>
      <c r="F34" s="271"/>
      <c r="G34" s="272">
        <f>ROUND(E34*F34,2)</f>
        <v>0</v>
      </c>
      <c r="H34" s="273"/>
      <c r="I34" s="293" t="s">
        <v>118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119</v>
      </c>
      <c r="AF34" s="244">
        <v>1</v>
      </c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1"/>
      <c r="B35" s="259"/>
      <c r="C35" s="281" t="s">
        <v>311</v>
      </c>
      <c r="D35" s="262"/>
      <c r="E35" s="266"/>
      <c r="F35" s="274"/>
      <c r="G35" s="275"/>
      <c r="H35" s="273"/>
      <c r="I35" s="293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9" t="str">
        <f>C35</f>
        <v>Včetně dodávky vody, uzavření a zabezpečení konců potrubí.</v>
      </c>
      <c r="BB35" s="244"/>
      <c r="BC35" s="244"/>
      <c r="BD35" s="244"/>
      <c r="BE35" s="244"/>
      <c r="BF35" s="244"/>
      <c r="BG35" s="244"/>
      <c r="BH35" s="244"/>
    </row>
    <row r="36" spans="1:60" outlineLevel="1">
      <c r="A36" s="290">
        <v>15</v>
      </c>
      <c r="B36" s="258" t="s">
        <v>312</v>
      </c>
      <c r="C36" s="280" t="s">
        <v>313</v>
      </c>
      <c r="D36" s="261" t="s">
        <v>117</v>
      </c>
      <c r="E36" s="265">
        <v>20</v>
      </c>
      <c r="F36" s="271"/>
      <c r="G36" s="272">
        <f>ROUND(E36*F36,2)</f>
        <v>0</v>
      </c>
      <c r="H36" s="273"/>
      <c r="I36" s="293" t="s">
        <v>118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119</v>
      </c>
      <c r="AF36" s="244">
        <v>1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1"/>
      <c r="B37" s="259"/>
      <c r="C37" s="281" t="s">
        <v>314</v>
      </c>
      <c r="D37" s="262"/>
      <c r="E37" s="266"/>
      <c r="F37" s="274"/>
      <c r="G37" s="275"/>
      <c r="H37" s="273"/>
      <c r="I37" s="293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9" t="str">
        <f>C37</f>
        <v>Včetně dodání desinfekčního prostředku.</v>
      </c>
      <c r="BB37" s="244"/>
      <c r="BC37" s="244"/>
      <c r="BD37" s="244"/>
      <c r="BE37" s="244"/>
      <c r="BF37" s="244"/>
      <c r="BG37" s="244"/>
      <c r="BH37" s="244"/>
    </row>
    <row r="38" spans="1:60" ht="22.5" outlineLevel="1">
      <c r="A38" s="290">
        <v>16</v>
      </c>
      <c r="B38" s="258" t="s">
        <v>315</v>
      </c>
      <c r="C38" s="280" t="s">
        <v>316</v>
      </c>
      <c r="D38" s="261" t="s">
        <v>117</v>
      </c>
      <c r="E38" s="265">
        <v>20</v>
      </c>
      <c r="F38" s="271"/>
      <c r="G38" s="272">
        <f>ROUND(E38*F38,2)</f>
        <v>0</v>
      </c>
      <c r="H38" s="273"/>
      <c r="I38" s="293" t="s">
        <v>118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119</v>
      </c>
      <c r="AF38" s="244">
        <v>3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0">
        <v>17</v>
      </c>
      <c r="B39" s="258" t="s">
        <v>317</v>
      </c>
      <c r="C39" s="280" t="s">
        <v>318</v>
      </c>
      <c r="D39" s="261" t="s">
        <v>48</v>
      </c>
      <c r="E39" s="265">
        <v>70.119</v>
      </c>
      <c r="F39" s="271"/>
      <c r="G39" s="272">
        <f>ROUND(E39*F39,2)</f>
        <v>0</v>
      </c>
      <c r="H39" s="273"/>
      <c r="I39" s="293" t="s">
        <v>118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119</v>
      </c>
      <c r="AF39" s="244">
        <v>1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1"/>
      <c r="B40" s="259"/>
      <c r="C40" s="281" t="s">
        <v>319</v>
      </c>
      <c r="D40" s="262"/>
      <c r="E40" s="266"/>
      <c r="F40" s="274"/>
      <c r="G40" s="275"/>
      <c r="H40" s="273"/>
      <c r="I40" s="293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9" t="str">
        <f>C40</f>
        <v>vodorovně do 50 m</v>
      </c>
      <c r="BB40" s="244"/>
      <c r="BC40" s="244"/>
      <c r="BD40" s="244"/>
      <c r="BE40" s="244"/>
      <c r="BF40" s="244"/>
      <c r="BG40" s="244"/>
      <c r="BH40" s="244"/>
    </row>
    <row r="41" spans="1:60">
      <c r="A41" s="289" t="s">
        <v>113</v>
      </c>
      <c r="B41" s="257" t="s">
        <v>77</v>
      </c>
      <c r="C41" s="279" t="s">
        <v>78</v>
      </c>
      <c r="D41" s="260"/>
      <c r="E41" s="264"/>
      <c r="F41" s="276">
        <f>SUM(G42:G64)</f>
        <v>0</v>
      </c>
      <c r="G41" s="277"/>
      <c r="H41" s="270"/>
      <c r="I41" s="292"/>
      <c r="AE41" t="s">
        <v>114</v>
      </c>
    </row>
    <row r="42" spans="1:60" outlineLevel="1">
      <c r="A42" s="290">
        <v>18</v>
      </c>
      <c r="B42" s="258" t="s">
        <v>320</v>
      </c>
      <c r="C42" s="280" t="s">
        <v>321</v>
      </c>
      <c r="D42" s="261" t="s">
        <v>184</v>
      </c>
      <c r="E42" s="265">
        <v>1</v>
      </c>
      <c r="F42" s="271"/>
      <c r="G42" s="272">
        <f>ROUND(E42*F42,2)</f>
        <v>0</v>
      </c>
      <c r="H42" s="273"/>
      <c r="I42" s="293" t="s">
        <v>118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119</v>
      </c>
      <c r="AF42" s="244">
        <v>1</v>
      </c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0">
        <v>19</v>
      </c>
      <c r="B43" s="258" t="s">
        <v>322</v>
      </c>
      <c r="C43" s="280" t="s">
        <v>323</v>
      </c>
      <c r="D43" s="261" t="s">
        <v>228</v>
      </c>
      <c r="E43" s="265">
        <v>1</v>
      </c>
      <c r="F43" s="271"/>
      <c r="G43" s="272">
        <f>ROUND(E43*F43,2)</f>
        <v>0</v>
      </c>
      <c r="H43" s="273"/>
      <c r="I43" s="293" t="s">
        <v>118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119</v>
      </c>
      <c r="AF43" s="244">
        <v>1</v>
      </c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1"/>
      <c r="B44" s="259"/>
      <c r="C44" s="281" t="s">
        <v>324</v>
      </c>
      <c r="D44" s="262"/>
      <c r="E44" s="266"/>
      <c r="F44" s="274"/>
      <c r="G44" s="275"/>
      <c r="H44" s="273"/>
      <c r="I44" s="293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9" t="str">
        <f>C44</f>
        <v>Včetně dodání zápachové uzávěrky.</v>
      </c>
      <c r="BB44" s="244"/>
      <c r="BC44" s="244"/>
      <c r="BD44" s="244"/>
      <c r="BE44" s="244"/>
      <c r="BF44" s="244"/>
      <c r="BG44" s="244"/>
      <c r="BH44" s="244"/>
    </row>
    <row r="45" spans="1:60" outlineLevel="1">
      <c r="A45" s="290">
        <v>20</v>
      </c>
      <c r="B45" s="258" t="s">
        <v>325</v>
      </c>
      <c r="C45" s="280" t="s">
        <v>326</v>
      </c>
      <c r="D45" s="261" t="s">
        <v>228</v>
      </c>
      <c r="E45" s="265">
        <v>1</v>
      </c>
      <c r="F45" s="271"/>
      <c r="G45" s="272">
        <f>ROUND(E45*F45,2)</f>
        <v>0</v>
      </c>
      <c r="H45" s="273"/>
      <c r="I45" s="293" t="s">
        <v>118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119</v>
      </c>
      <c r="AF45" s="244">
        <v>1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0">
        <v>21</v>
      </c>
      <c r="B46" s="258" t="s">
        <v>327</v>
      </c>
      <c r="C46" s="280" t="s">
        <v>328</v>
      </c>
      <c r="D46" s="261" t="s">
        <v>228</v>
      </c>
      <c r="E46" s="265">
        <v>1</v>
      </c>
      <c r="F46" s="271"/>
      <c r="G46" s="272">
        <f>ROUND(E46*F46,2)</f>
        <v>0</v>
      </c>
      <c r="H46" s="273"/>
      <c r="I46" s="293" t="s">
        <v>118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119</v>
      </c>
      <c r="AF46" s="244">
        <v>1</v>
      </c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0">
        <v>22</v>
      </c>
      <c r="B47" s="258" t="s">
        <v>329</v>
      </c>
      <c r="C47" s="280" t="s">
        <v>330</v>
      </c>
      <c r="D47" s="261" t="s">
        <v>228</v>
      </c>
      <c r="E47" s="265">
        <v>6</v>
      </c>
      <c r="F47" s="271"/>
      <c r="G47" s="272">
        <f>ROUND(E47*F47,2)</f>
        <v>0</v>
      </c>
      <c r="H47" s="273"/>
      <c r="I47" s="293" t="s">
        <v>118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119</v>
      </c>
      <c r="AF47" s="244">
        <v>1</v>
      </c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ht="22.5" outlineLevel="1">
      <c r="A48" s="290">
        <v>23</v>
      </c>
      <c r="B48" s="258" t="s">
        <v>331</v>
      </c>
      <c r="C48" s="280" t="s">
        <v>332</v>
      </c>
      <c r="D48" s="261" t="s">
        <v>184</v>
      </c>
      <c r="E48" s="265">
        <v>2</v>
      </c>
      <c r="F48" s="271"/>
      <c r="G48" s="272">
        <f>ROUND(E48*F48,2)</f>
        <v>0</v>
      </c>
      <c r="H48" s="273"/>
      <c r="I48" s="293" t="s">
        <v>118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119</v>
      </c>
      <c r="AF48" s="244">
        <v>1</v>
      </c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ht="22.5" outlineLevel="1">
      <c r="A49" s="290">
        <v>24</v>
      </c>
      <c r="B49" s="258" t="s">
        <v>333</v>
      </c>
      <c r="C49" s="280" t="s">
        <v>334</v>
      </c>
      <c r="D49" s="261" t="s">
        <v>184</v>
      </c>
      <c r="E49" s="265">
        <v>1</v>
      </c>
      <c r="F49" s="271"/>
      <c r="G49" s="272">
        <f>ROUND(E49*F49,2)</f>
        <v>0</v>
      </c>
      <c r="H49" s="273"/>
      <c r="I49" s="293" t="s">
        <v>118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119</v>
      </c>
      <c r="AF49" s="244">
        <v>1</v>
      </c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0">
        <v>25</v>
      </c>
      <c r="B50" s="258" t="s">
        <v>335</v>
      </c>
      <c r="C50" s="280" t="s">
        <v>336</v>
      </c>
      <c r="D50" s="261" t="s">
        <v>184</v>
      </c>
      <c r="E50" s="265">
        <v>1</v>
      </c>
      <c r="F50" s="271"/>
      <c r="G50" s="272">
        <f>ROUND(E50*F50,2)</f>
        <v>0</v>
      </c>
      <c r="H50" s="273"/>
      <c r="I50" s="293" t="s">
        <v>118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119</v>
      </c>
      <c r="AF50" s="244">
        <v>1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ht="33.75" outlineLevel="1">
      <c r="A51" s="290">
        <v>26</v>
      </c>
      <c r="B51" s="258" t="s">
        <v>337</v>
      </c>
      <c r="C51" s="280" t="s">
        <v>338</v>
      </c>
      <c r="D51" s="261" t="s">
        <v>184</v>
      </c>
      <c r="E51" s="265">
        <v>1</v>
      </c>
      <c r="F51" s="271"/>
      <c r="G51" s="272">
        <f>ROUND(E51*F51,2)</f>
        <v>0</v>
      </c>
      <c r="H51" s="273"/>
      <c r="I51" s="293" t="s">
        <v>118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119</v>
      </c>
      <c r="AF51" s="244">
        <v>1</v>
      </c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1"/>
      <c r="B52" s="259"/>
      <c r="C52" s="281" t="s">
        <v>339</v>
      </c>
      <c r="D52" s="262"/>
      <c r="E52" s="266"/>
      <c r="F52" s="274"/>
      <c r="G52" s="275"/>
      <c r="H52" s="273"/>
      <c r="I52" s="293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9" t="str">
        <f>C52</f>
        <v>výtok. v</v>
      </c>
      <c r="BB52" s="244"/>
      <c r="BC52" s="244"/>
      <c r="BD52" s="244"/>
      <c r="BE52" s="244"/>
      <c r="BF52" s="244"/>
      <c r="BG52" s="244"/>
      <c r="BH52" s="244"/>
    </row>
    <row r="53" spans="1:60" ht="22.5" outlineLevel="1">
      <c r="A53" s="290">
        <v>27</v>
      </c>
      <c r="B53" s="258" t="s">
        <v>340</v>
      </c>
      <c r="C53" s="280" t="s">
        <v>341</v>
      </c>
      <c r="D53" s="261" t="s">
        <v>184</v>
      </c>
      <c r="E53" s="265">
        <v>1</v>
      </c>
      <c r="F53" s="271"/>
      <c r="G53" s="272">
        <f>ROUND(E53*F53,2)</f>
        <v>0</v>
      </c>
      <c r="H53" s="273"/>
      <c r="I53" s="293" t="s">
        <v>118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119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ht="22.5" outlineLevel="1">
      <c r="A54" s="290">
        <v>28</v>
      </c>
      <c r="B54" s="258" t="s">
        <v>342</v>
      </c>
      <c r="C54" s="280" t="s">
        <v>343</v>
      </c>
      <c r="D54" s="261" t="s">
        <v>184</v>
      </c>
      <c r="E54" s="265">
        <v>1</v>
      </c>
      <c r="F54" s="271"/>
      <c r="G54" s="272">
        <f>ROUND(E54*F54,2)</f>
        <v>0</v>
      </c>
      <c r="H54" s="273"/>
      <c r="I54" s="293" t="s">
        <v>118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119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ht="33.75" outlineLevel="1">
      <c r="A55" s="290">
        <v>29</v>
      </c>
      <c r="B55" s="258" t="s">
        <v>344</v>
      </c>
      <c r="C55" s="280" t="s">
        <v>345</v>
      </c>
      <c r="D55" s="261" t="s">
        <v>184</v>
      </c>
      <c r="E55" s="265">
        <v>1</v>
      </c>
      <c r="F55" s="271"/>
      <c r="G55" s="272">
        <f>ROUND(E55*F55,2)</f>
        <v>0</v>
      </c>
      <c r="H55" s="273"/>
      <c r="I55" s="293" t="s">
        <v>118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119</v>
      </c>
      <c r="AF55" s="244">
        <v>1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1"/>
      <c r="B56" s="259"/>
      <c r="C56" s="281" t="s">
        <v>346</v>
      </c>
      <c r="D56" s="262"/>
      <c r="E56" s="266"/>
      <c r="F56" s="274"/>
      <c r="G56" s="275"/>
      <c r="H56" s="273"/>
      <c r="I56" s="293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9" t="str">
        <f>C56</f>
        <v>, sítko</v>
      </c>
      <c r="BB56" s="244"/>
      <c r="BC56" s="244"/>
      <c r="BD56" s="244"/>
      <c r="BE56" s="244"/>
      <c r="BF56" s="244"/>
      <c r="BG56" s="244"/>
      <c r="BH56" s="244"/>
    </row>
    <row r="57" spans="1:60" ht="22.5" outlineLevel="1">
      <c r="A57" s="290">
        <v>30</v>
      </c>
      <c r="B57" s="258" t="s">
        <v>347</v>
      </c>
      <c r="C57" s="280" t="s">
        <v>348</v>
      </c>
      <c r="D57" s="261" t="s">
        <v>184</v>
      </c>
      <c r="E57" s="265">
        <v>1</v>
      </c>
      <c r="F57" s="271"/>
      <c r="G57" s="272">
        <f>ROUND(E57*F57,2)</f>
        <v>0</v>
      </c>
      <c r="H57" s="273"/>
      <c r="I57" s="293" t="s">
        <v>118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119</v>
      </c>
      <c r="AF57" s="244">
        <v>1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0">
        <v>31</v>
      </c>
      <c r="B58" s="258" t="s">
        <v>349</v>
      </c>
      <c r="C58" s="280" t="s">
        <v>350</v>
      </c>
      <c r="D58" s="261" t="s">
        <v>184</v>
      </c>
      <c r="E58" s="265">
        <v>4</v>
      </c>
      <c r="F58" s="271"/>
      <c r="G58" s="272">
        <f>ROUND(E58*F58,2)</f>
        <v>0</v>
      </c>
      <c r="H58" s="273"/>
      <c r="I58" s="293" t="s">
        <v>118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119</v>
      </c>
      <c r="AF58" s="244">
        <v>1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0">
        <v>32</v>
      </c>
      <c r="B59" s="258" t="s">
        <v>351</v>
      </c>
      <c r="C59" s="280" t="s">
        <v>352</v>
      </c>
      <c r="D59" s="261" t="s">
        <v>353</v>
      </c>
      <c r="E59" s="265">
        <v>10</v>
      </c>
      <c r="F59" s="271"/>
      <c r="G59" s="272">
        <f>ROUND(E59*F59,2)</f>
        <v>0</v>
      </c>
      <c r="H59" s="273"/>
      <c r="I59" s="293" t="s">
        <v>118</v>
      </c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119</v>
      </c>
      <c r="AF59" s="244">
        <v>1</v>
      </c>
      <c r="AG59" s="244"/>
      <c r="AH59" s="244"/>
      <c r="AI59" s="244"/>
      <c r="AJ59" s="244"/>
      <c r="AK59" s="244"/>
      <c r="AL59" s="244"/>
      <c r="AM59" s="244">
        <v>15</v>
      </c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90">
        <v>33</v>
      </c>
      <c r="B60" s="258" t="s">
        <v>354</v>
      </c>
      <c r="C60" s="280" t="s">
        <v>355</v>
      </c>
      <c r="D60" s="261" t="s">
        <v>184</v>
      </c>
      <c r="E60" s="265">
        <v>1</v>
      </c>
      <c r="F60" s="271"/>
      <c r="G60" s="272">
        <f>ROUND(E60*F60,2)</f>
        <v>0</v>
      </c>
      <c r="H60" s="273"/>
      <c r="I60" s="293" t="s">
        <v>118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119</v>
      </c>
      <c r="AF60" s="244">
        <v>3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ht="22.5" outlineLevel="1">
      <c r="A61" s="290">
        <v>34</v>
      </c>
      <c r="B61" s="258" t="s">
        <v>356</v>
      </c>
      <c r="C61" s="280" t="s">
        <v>357</v>
      </c>
      <c r="D61" s="261" t="s">
        <v>184</v>
      </c>
      <c r="E61" s="265">
        <v>1</v>
      </c>
      <c r="F61" s="271"/>
      <c r="G61" s="272">
        <f>ROUND(E61*F61,2)</f>
        <v>0</v>
      </c>
      <c r="H61" s="273"/>
      <c r="I61" s="293" t="s">
        <v>118</v>
      </c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119</v>
      </c>
      <c r="AF61" s="244">
        <v>1</v>
      </c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ht="22.5" outlineLevel="1">
      <c r="A62" s="290">
        <v>35</v>
      </c>
      <c r="B62" s="258" t="s">
        <v>358</v>
      </c>
      <c r="C62" s="280" t="s">
        <v>359</v>
      </c>
      <c r="D62" s="261" t="s">
        <v>184</v>
      </c>
      <c r="E62" s="265">
        <v>1</v>
      </c>
      <c r="F62" s="271"/>
      <c r="G62" s="272">
        <f>ROUND(E62*F62,2)</f>
        <v>0</v>
      </c>
      <c r="H62" s="273"/>
      <c r="I62" s="293" t="s">
        <v>118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119</v>
      </c>
      <c r="AF62" s="244">
        <v>3</v>
      </c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ht="33.75" outlineLevel="1">
      <c r="A63" s="290">
        <v>36</v>
      </c>
      <c r="B63" s="258" t="s">
        <v>360</v>
      </c>
      <c r="C63" s="280" t="s">
        <v>361</v>
      </c>
      <c r="D63" s="261" t="s">
        <v>184</v>
      </c>
      <c r="E63" s="265">
        <v>1</v>
      </c>
      <c r="F63" s="271"/>
      <c r="G63" s="272">
        <f>ROUND(E63*F63,2)</f>
        <v>0</v>
      </c>
      <c r="H63" s="273"/>
      <c r="I63" s="293" t="s">
        <v>118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119</v>
      </c>
      <c r="AF63" s="244">
        <v>3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ht="22.5" outlineLevel="1">
      <c r="A64" s="290">
        <v>37</v>
      </c>
      <c r="B64" s="258" t="s">
        <v>362</v>
      </c>
      <c r="C64" s="280" t="s">
        <v>363</v>
      </c>
      <c r="D64" s="261" t="s">
        <v>184</v>
      </c>
      <c r="E64" s="265">
        <v>1</v>
      </c>
      <c r="F64" s="271"/>
      <c r="G64" s="272">
        <f>ROUND(E64*F64,2)</f>
        <v>0</v>
      </c>
      <c r="H64" s="273"/>
      <c r="I64" s="293" t="s">
        <v>118</v>
      </c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119</v>
      </c>
      <c r="AF64" s="244">
        <v>3</v>
      </c>
      <c r="AG64" s="244"/>
      <c r="AH64" s="244"/>
      <c r="AI64" s="244"/>
      <c r="AJ64" s="244"/>
      <c r="AK64" s="244"/>
      <c r="AL64" s="244"/>
      <c r="AM64" s="244">
        <v>15</v>
      </c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>
      <c r="A65" s="289" t="s">
        <v>113</v>
      </c>
      <c r="B65" s="257" t="s">
        <v>79</v>
      </c>
      <c r="C65" s="279" t="s">
        <v>80</v>
      </c>
      <c r="D65" s="260"/>
      <c r="E65" s="264"/>
      <c r="F65" s="276">
        <f>SUM(G66:G73)</f>
        <v>0</v>
      </c>
      <c r="G65" s="277"/>
      <c r="H65" s="270"/>
      <c r="I65" s="292"/>
      <c r="AE65" t="s">
        <v>114</v>
      </c>
    </row>
    <row r="66" spans="1:60" outlineLevel="1">
      <c r="A66" s="290">
        <v>38</v>
      </c>
      <c r="B66" s="258" t="s">
        <v>364</v>
      </c>
      <c r="C66" s="280" t="s">
        <v>365</v>
      </c>
      <c r="D66" s="261" t="s">
        <v>228</v>
      </c>
      <c r="E66" s="265">
        <v>1</v>
      </c>
      <c r="F66" s="271"/>
      <c r="G66" s="272">
        <f>ROUND(E66*F66,2)</f>
        <v>0</v>
      </c>
      <c r="H66" s="273"/>
      <c r="I66" s="293" t="s">
        <v>118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119</v>
      </c>
      <c r="AF66" s="244">
        <v>1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ht="22.5" outlineLevel="1">
      <c r="A67" s="290">
        <v>39</v>
      </c>
      <c r="B67" s="258" t="s">
        <v>366</v>
      </c>
      <c r="C67" s="280" t="s">
        <v>367</v>
      </c>
      <c r="D67" s="261" t="s">
        <v>240</v>
      </c>
      <c r="E67" s="265">
        <v>3.25</v>
      </c>
      <c r="F67" s="271"/>
      <c r="G67" s="272">
        <f>ROUND(E67*F67,2)</f>
        <v>0</v>
      </c>
      <c r="H67" s="273"/>
      <c r="I67" s="293" t="s">
        <v>118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119</v>
      </c>
      <c r="AF67" s="244">
        <v>1</v>
      </c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ht="22.5" outlineLevel="1">
      <c r="A68" s="290">
        <v>40</v>
      </c>
      <c r="B68" s="258" t="s">
        <v>368</v>
      </c>
      <c r="C68" s="280" t="s">
        <v>369</v>
      </c>
      <c r="D68" s="261" t="s">
        <v>240</v>
      </c>
      <c r="E68" s="265">
        <v>3</v>
      </c>
      <c r="F68" s="271"/>
      <c r="G68" s="272">
        <f>ROUND(E68*F68,2)</f>
        <v>0</v>
      </c>
      <c r="H68" s="273"/>
      <c r="I68" s="293" t="s">
        <v>118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119</v>
      </c>
      <c r="AF68" s="244">
        <v>1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ht="45" outlineLevel="1">
      <c r="A69" s="290">
        <v>41</v>
      </c>
      <c r="B69" s="258" t="s">
        <v>370</v>
      </c>
      <c r="C69" s="280" t="s">
        <v>371</v>
      </c>
      <c r="D69" s="261" t="s">
        <v>184</v>
      </c>
      <c r="E69" s="265">
        <v>1</v>
      </c>
      <c r="F69" s="271"/>
      <c r="G69" s="272">
        <f>ROUND(E69*F69,2)</f>
        <v>0</v>
      </c>
      <c r="H69" s="273"/>
      <c r="I69" s="293" t="s">
        <v>118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119</v>
      </c>
      <c r="AF69" s="244">
        <v>3</v>
      </c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1"/>
      <c r="B70" s="259"/>
      <c r="C70" s="281" t="s">
        <v>372</v>
      </c>
      <c r="D70" s="262"/>
      <c r="E70" s="266"/>
      <c r="F70" s="274"/>
      <c r="G70" s="275"/>
      <c r="H70" s="273"/>
      <c r="I70" s="293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9" t="str">
        <f>C70</f>
        <v>7-20 kW; max.výkon ZP 23,0 kW; v = 720 mm; š = 440 mm; hloubka kotle 338 mm; průměr odkouření 6/100 mm; hořák; krytí IP X4 D</v>
      </c>
      <c r="BB70" s="244"/>
      <c r="BC70" s="244"/>
      <c r="BD70" s="244"/>
      <c r="BE70" s="244"/>
      <c r="BF70" s="244"/>
      <c r="BG70" s="244"/>
      <c r="BH70" s="244"/>
    </row>
    <row r="71" spans="1:60" ht="45" outlineLevel="1">
      <c r="A71" s="290">
        <v>42</v>
      </c>
      <c r="B71" s="258" t="s">
        <v>373</v>
      </c>
      <c r="C71" s="280" t="s">
        <v>374</v>
      </c>
      <c r="D71" s="261" t="s">
        <v>184</v>
      </c>
      <c r="E71" s="265">
        <v>1</v>
      </c>
      <c r="F71" s="271"/>
      <c r="G71" s="272">
        <f>ROUND(E71*F71,2)</f>
        <v>0</v>
      </c>
      <c r="H71" s="273"/>
      <c r="I71" s="293" t="s">
        <v>118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119</v>
      </c>
      <c r="AF71" s="244">
        <v>3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1"/>
      <c r="B72" s="259"/>
      <c r="C72" s="281" t="s">
        <v>375</v>
      </c>
      <c r="D72" s="262"/>
      <c r="E72" s="266"/>
      <c r="F72" s="274"/>
      <c r="G72" s="275"/>
      <c r="H72" s="273"/>
      <c r="I72" s="293"/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9" t="str">
        <f>C72</f>
        <v>vyměnitelná; prac. teplota do 70 °C; připojení R 3/4"; barva bílá, červená, šedá</v>
      </c>
      <c r="BB72" s="244"/>
      <c r="BC72" s="244"/>
      <c r="BD72" s="244"/>
      <c r="BE72" s="244"/>
      <c r="BF72" s="244"/>
      <c r="BG72" s="244"/>
      <c r="BH72" s="244"/>
    </row>
    <row r="73" spans="1:60" ht="33.75" outlineLevel="1">
      <c r="A73" s="290">
        <v>43</v>
      </c>
      <c r="B73" s="258" t="s">
        <v>376</v>
      </c>
      <c r="C73" s="280" t="s">
        <v>377</v>
      </c>
      <c r="D73" s="261" t="s">
        <v>240</v>
      </c>
      <c r="E73" s="265">
        <v>1</v>
      </c>
      <c r="F73" s="271"/>
      <c r="G73" s="272">
        <f>ROUND(E73*F73,2)</f>
        <v>0</v>
      </c>
      <c r="H73" s="273"/>
      <c r="I73" s="293" t="s">
        <v>118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119</v>
      </c>
      <c r="AF73" s="244">
        <v>3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>
      <c r="A74" s="289" t="s">
        <v>113</v>
      </c>
      <c r="B74" s="257" t="s">
        <v>81</v>
      </c>
      <c r="C74" s="279" t="s">
        <v>82</v>
      </c>
      <c r="D74" s="260"/>
      <c r="E74" s="264"/>
      <c r="F74" s="276">
        <f>SUM(G75:G78)</f>
        <v>0</v>
      </c>
      <c r="G74" s="277"/>
      <c r="H74" s="270"/>
      <c r="I74" s="292"/>
      <c r="AE74" t="s">
        <v>114</v>
      </c>
    </row>
    <row r="75" spans="1:60" outlineLevel="1">
      <c r="A75" s="290">
        <v>44</v>
      </c>
      <c r="B75" s="258" t="s">
        <v>378</v>
      </c>
      <c r="C75" s="280" t="s">
        <v>379</v>
      </c>
      <c r="D75" s="261" t="s">
        <v>228</v>
      </c>
      <c r="E75" s="265">
        <v>2</v>
      </c>
      <c r="F75" s="271"/>
      <c r="G75" s="272">
        <f>ROUND(E75*F75,2)</f>
        <v>0</v>
      </c>
      <c r="H75" s="273"/>
      <c r="I75" s="293" t="s">
        <v>118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119</v>
      </c>
      <c r="AF75" s="244">
        <v>1</v>
      </c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ht="22.5" outlineLevel="1">
      <c r="A76" s="290">
        <v>45</v>
      </c>
      <c r="B76" s="258" t="s">
        <v>380</v>
      </c>
      <c r="C76" s="280" t="s">
        <v>381</v>
      </c>
      <c r="D76" s="261" t="s">
        <v>184</v>
      </c>
      <c r="E76" s="265">
        <v>1</v>
      </c>
      <c r="F76" s="271"/>
      <c r="G76" s="272">
        <f>ROUND(E76*F76,2)</f>
        <v>0</v>
      </c>
      <c r="H76" s="273"/>
      <c r="I76" s="293" t="s">
        <v>118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119</v>
      </c>
      <c r="AF76" s="244">
        <v>1</v>
      </c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0">
        <v>46</v>
      </c>
      <c r="B77" s="258" t="s">
        <v>382</v>
      </c>
      <c r="C77" s="280" t="s">
        <v>383</v>
      </c>
      <c r="D77" s="261" t="s">
        <v>184</v>
      </c>
      <c r="E77" s="265">
        <v>1</v>
      </c>
      <c r="F77" s="271"/>
      <c r="G77" s="272">
        <f>ROUND(E77*F77,2)</f>
        <v>0</v>
      </c>
      <c r="H77" s="273"/>
      <c r="I77" s="293" t="s">
        <v>118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119</v>
      </c>
      <c r="AF77" s="244">
        <v>1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ht="22.5" outlineLevel="1">
      <c r="A78" s="290">
        <v>47</v>
      </c>
      <c r="B78" s="258" t="s">
        <v>384</v>
      </c>
      <c r="C78" s="280" t="s">
        <v>385</v>
      </c>
      <c r="D78" s="261" t="s">
        <v>184</v>
      </c>
      <c r="E78" s="265">
        <v>1</v>
      </c>
      <c r="F78" s="271"/>
      <c r="G78" s="272">
        <f>ROUND(E78*F78,2)</f>
        <v>0</v>
      </c>
      <c r="H78" s="273"/>
      <c r="I78" s="293" t="s">
        <v>118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119</v>
      </c>
      <c r="AF78" s="244">
        <v>3</v>
      </c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>
      <c r="A79" s="289" t="s">
        <v>113</v>
      </c>
      <c r="B79" s="257" t="s">
        <v>83</v>
      </c>
      <c r="C79" s="279" t="s">
        <v>84</v>
      </c>
      <c r="D79" s="260"/>
      <c r="E79" s="264"/>
      <c r="F79" s="276">
        <f>SUM(G80:G86)</f>
        <v>0</v>
      </c>
      <c r="G79" s="277"/>
      <c r="H79" s="270"/>
      <c r="I79" s="292"/>
      <c r="AE79" t="s">
        <v>114</v>
      </c>
    </row>
    <row r="80" spans="1:60" ht="22.5" outlineLevel="1">
      <c r="A80" s="290">
        <v>48</v>
      </c>
      <c r="B80" s="258" t="s">
        <v>386</v>
      </c>
      <c r="C80" s="280" t="s">
        <v>387</v>
      </c>
      <c r="D80" s="261" t="s">
        <v>184</v>
      </c>
      <c r="E80" s="265">
        <v>4</v>
      </c>
      <c r="F80" s="271"/>
      <c r="G80" s="272">
        <f>ROUND(E80*F80,2)</f>
        <v>0</v>
      </c>
      <c r="H80" s="273"/>
      <c r="I80" s="293" t="s">
        <v>118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119</v>
      </c>
      <c r="AF80" s="244">
        <v>1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0">
        <v>49</v>
      </c>
      <c r="B81" s="258" t="s">
        <v>388</v>
      </c>
      <c r="C81" s="280" t="s">
        <v>389</v>
      </c>
      <c r="D81" s="261" t="s">
        <v>184</v>
      </c>
      <c r="E81" s="265">
        <v>1</v>
      </c>
      <c r="F81" s="271"/>
      <c r="G81" s="272">
        <f>ROUND(E81*F81,2)</f>
        <v>0</v>
      </c>
      <c r="H81" s="273"/>
      <c r="I81" s="293" t="s">
        <v>118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119</v>
      </c>
      <c r="AF81" s="244">
        <v>1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ht="22.5" outlineLevel="1">
      <c r="A82" s="290">
        <v>50</v>
      </c>
      <c r="B82" s="258" t="s">
        <v>390</v>
      </c>
      <c r="C82" s="280" t="s">
        <v>391</v>
      </c>
      <c r="D82" s="261" t="s">
        <v>184</v>
      </c>
      <c r="E82" s="265">
        <v>1</v>
      </c>
      <c r="F82" s="271"/>
      <c r="G82" s="272">
        <f>ROUND(E82*F82,2)</f>
        <v>0</v>
      </c>
      <c r="H82" s="273"/>
      <c r="I82" s="293" t="s">
        <v>118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119</v>
      </c>
      <c r="AF82" s="244">
        <v>1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ht="45" outlineLevel="1">
      <c r="A83" s="290">
        <v>51</v>
      </c>
      <c r="B83" s="258" t="s">
        <v>392</v>
      </c>
      <c r="C83" s="280" t="s">
        <v>393</v>
      </c>
      <c r="D83" s="261" t="s">
        <v>184</v>
      </c>
      <c r="E83" s="265">
        <v>1</v>
      </c>
      <c r="F83" s="271"/>
      <c r="G83" s="272">
        <f>ROUND(E83*F83,2)</f>
        <v>0</v>
      </c>
      <c r="H83" s="273"/>
      <c r="I83" s="293" t="s">
        <v>118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119</v>
      </c>
      <c r="AF83" s="244">
        <v>3</v>
      </c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91"/>
      <c r="B84" s="259"/>
      <c r="C84" s="281" t="s">
        <v>394</v>
      </c>
      <c r="D84" s="262"/>
      <c r="E84" s="266"/>
      <c r="F84" s="274"/>
      <c r="G84" s="275"/>
      <c r="H84" s="273"/>
      <c r="I84" s="293"/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/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9" t="str">
        <f>C84</f>
        <v>= 500 mm; šířka 35 mm; výkon 347 W; povrch barva bílá; rovné; počet trubek 14; umístit na zeď</v>
      </c>
      <c r="BB84" s="244"/>
      <c r="BC84" s="244"/>
      <c r="BD84" s="244"/>
      <c r="BE84" s="244"/>
      <c r="BF84" s="244"/>
      <c r="BG84" s="244"/>
      <c r="BH84" s="244"/>
    </row>
    <row r="85" spans="1:60" ht="33.75" outlineLevel="1">
      <c r="A85" s="290">
        <v>52</v>
      </c>
      <c r="B85" s="258" t="s">
        <v>395</v>
      </c>
      <c r="C85" s="280" t="s">
        <v>396</v>
      </c>
      <c r="D85" s="261" t="s">
        <v>184</v>
      </c>
      <c r="E85" s="265">
        <v>4</v>
      </c>
      <c r="F85" s="271"/>
      <c r="G85" s="272">
        <f>ROUND(E85*F85,2)</f>
        <v>0</v>
      </c>
      <c r="H85" s="273"/>
      <c r="I85" s="293" t="s">
        <v>118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119</v>
      </c>
      <c r="AF85" s="244">
        <v>3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91"/>
      <c r="B86" s="259"/>
      <c r="C86" s="281" t="s">
        <v>397</v>
      </c>
      <c r="D86" s="262"/>
      <c r="E86" s="266"/>
      <c r="F86" s="274"/>
      <c r="G86" s="275"/>
      <c r="H86" s="273"/>
      <c r="I86" s="293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9" t="str">
        <f>C86</f>
        <v>přestupných ploch 0</v>
      </c>
      <c r="BB86" s="244"/>
      <c r="BC86" s="244"/>
      <c r="BD86" s="244"/>
      <c r="BE86" s="244"/>
      <c r="BF86" s="244"/>
      <c r="BG86" s="244"/>
      <c r="BH86" s="244"/>
    </row>
    <row r="87" spans="1:60">
      <c r="A87" s="289" t="s">
        <v>113</v>
      </c>
      <c r="B87" s="257" t="s">
        <v>91</v>
      </c>
      <c r="C87" s="279" t="s">
        <v>92</v>
      </c>
      <c r="D87" s="260"/>
      <c r="E87" s="264"/>
      <c r="F87" s="276">
        <f>SUM(G88:G90)</f>
        <v>0</v>
      </c>
      <c r="G87" s="277"/>
      <c r="H87" s="270"/>
      <c r="I87" s="292"/>
      <c r="AE87" t="s">
        <v>114</v>
      </c>
    </row>
    <row r="88" spans="1:60" outlineLevel="1">
      <c r="A88" s="290">
        <v>53</v>
      </c>
      <c r="B88" s="258" t="s">
        <v>398</v>
      </c>
      <c r="C88" s="280" t="s">
        <v>399</v>
      </c>
      <c r="D88" s="261" t="s">
        <v>117</v>
      </c>
      <c r="E88" s="265">
        <v>10</v>
      </c>
      <c r="F88" s="271"/>
      <c r="G88" s="272">
        <f>ROUND(E88*F88,2)</f>
        <v>0</v>
      </c>
      <c r="H88" s="273"/>
      <c r="I88" s="293" t="s">
        <v>118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119</v>
      </c>
      <c r="AF88" s="244">
        <v>1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ht="33.75" outlineLevel="1">
      <c r="A89" s="290">
        <v>54</v>
      </c>
      <c r="B89" s="258" t="s">
        <v>400</v>
      </c>
      <c r="C89" s="280" t="s">
        <v>401</v>
      </c>
      <c r="D89" s="261" t="s">
        <v>184</v>
      </c>
      <c r="E89" s="265">
        <v>1</v>
      </c>
      <c r="F89" s="271"/>
      <c r="G89" s="272">
        <f>ROUND(E89*F89,2)</f>
        <v>0</v>
      </c>
      <c r="H89" s="273"/>
      <c r="I89" s="293" t="s">
        <v>118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119</v>
      </c>
      <c r="AF89" s="244">
        <v>3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ht="23.25" outlineLevel="1" thickBot="1">
      <c r="A90" s="315">
        <v>55</v>
      </c>
      <c r="B90" s="316" t="s">
        <v>402</v>
      </c>
      <c r="C90" s="317" t="s">
        <v>403</v>
      </c>
      <c r="D90" s="318" t="s">
        <v>184</v>
      </c>
      <c r="E90" s="319">
        <v>1</v>
      </c>
      <c r="F90" s="320"/>
      <c r="G90" s="308">
        <f>ROUND(E90*F90,2)</f>
        <v>0</v>
      </c>
      <c r="H90" s="309"/>
      <c r="I90" s="310" t="s">
        <v>118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119</v>
      </c>
      <c r="AF90" s="244">
        <v>3</v>
      </c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hidden="1">
      <c r="A91" s="54"/>
      <c r="B91" s="61" t="s">
        <v>274</v>
      </c>
      <c r="C91" s="283" t="s">
        <v>274</v>
      </c>
      <c r="D91" s="247"/>
      <c r="E91" s="245"/>
      <c r="F91" s="245"/>
      <c r="G91" s="245"/>
      <c r="H91" s="245"/>
      <c r="I91" s="246"/>
    </row>
    <row r="92" spans="1:60" hidden="1">
      <c r="A92" s="284"/>
      <c r="B92" s="285" t="s">
        <v>273</v>
      </c>
      <c r="C92" s="286"/>
      <c r="D92" s="287"/>
      <c r="E92" s="284"/>
      <c r="F92" s="284"/>
      <c r="G92" s="288">
        <f>F8+F10+F25+F41+F65+F74+F79+F87</f>
        <v>0</v>
      </c>
      <c r="H92" s="46"/>
      <c r="I92" s="46"/>
      <c r="AN92">
        <v>15</v>
      </c>
      <c r="AO92">
        <v>21</v>
      </c>
    </row>
    <row r="93" spans="1:60">
      <c r="A93" s="46"/>
      <c r="B93" s="278"/>
      <c r="C93" s="278"/>
      <c r="D93" s="223"/>
      <c r="E93" s="46"/>
      <c r="F93" s="46"/>
      <c r="G93" s="46"/>
      <c r="H93" s="46"/>
      <c r="I93" s="46"/>
      <c r="AN93">
        <f>SUMIF(AM8:AM92,AN92,G8:G92)</f>
        <v>0</v>
      </c>
      <c r="AO93">
        <f>SUMIF(AM8:AM92,AO92,G8:G92)</f>
        <v>0</v>
      </c>
    </row>
    <row r="94" spans="1:60">
      <c r="D94" s="221"/>
    </row>
    <row r="95" spans="1:60">
      <c r="D95" s="221"/>
    </row>
    <row r="96" spans="1:60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30">
    <mergeCell ref="C72:G72"/>
    <mergeCell ref="F74:G74"/>
    <mergeCell ref="F79:G79"/>
    <mergeCell ref="C84:G84"/>
    <mergeCell ref="C86:G86"/>
    <mergeCell ref="F87:G87"/>
    <mergeCell ref="F41:G41"/>
    <mergeCell ref="C44:G44"/>
    <mergeCell ref="C52:G52"/>
    <mergeCell ref="C56:G56"/>
    <mergeCell ref="F65:G65"/>
    <mergeCell ref="C70:G70"/>
    <mergeCell ref="C29:G29"/>
    <mergeCell ref="C30:G30"/>
    <mergeCell ref="C32:G32"/>
    <mergeCell ref="C35:G35"/>
    <mergeCell ref="C37:G37"/>
    <mergeCell ref="C40:G40"/>
    <mergeCell ref="C16:G16"/>
    <mergeCell ref="C18:G18"/>
    <mergeCell ref="C20:G20"/>
    <mergeCell ref="C22:G22"/>
    <mergeCell ref="C24:G24"/>
    <mergeCell ref="F25:G25"/>
    <mergeCell ref="A1:G1"/>
    <mergeCell ref="C7:G7"/>
    <mergeCell ref="F8:G8"/>
    <mergeCell ref="F10:G10"/>
    <mergeCell ref="C12:G12"/>
    <mergeCell ref="C14:G1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22" t="s">
        <v>107</v>
      </c>
      <c r="B1" s="222"/>
      <c r="C1" s="250"/>
      <c r="D1" s="222"/>
      <c r="E1" s="222"/>
      <c r="F1" s="222"/>
      <c r="G1" s="222"/>
      <c r="AC1" t="s">
        <v>110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94</v>
      </c>
    </row>
    <row r="4" spans="1:60" ht="13.5" thickBot="1">
      <c r="A4" s="234" t="s">
        <v>31</v>
      </c>
      <c r="B4" s="235" t="s">
        <v>103</v>
      </c>
      <c r="C4" s="253" t="s">
        <v>104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294" t="s">
        <v>108</v>
      </c>
      <c r="I6" s="256" t="s">
        <v>109</v>
      </c>
      <c r="J6" s="54"/>
    </row>
    <row r="7" spans="1:60">
      <c r="A7" s="295"/>
      <c r="B7" s="296" t="s">
        <v>111</v>
      </c>
      <c r="C7" s="297" t="s">
        <v>112</v>
      </c>
      <c r="D7" s="298"/>
      <c r="E7" s="299"/>
      <c r="F7" s="300"/>
      <c r="G7" s="300"/>
      <c r="H7" s="301"/>
      <c r="I7" s="302"/>
    </row>
    <row r="8" spans="1:60">
      <c r="A8" s="289" t="s">
        <v>113</v>
      </c>
      <c r="B8" s="257" t="s">
        <v>69</v>
      </c>
      <c r="C8" s="279" t="s">
        <v>70</v>
      </c>
      <c r="D8" s="260"/>
      <c r="E8" s="264"/>
      <c r="F8" s="268">
        <f>SUM(G9:G137)</f>
        <v>0</v>
      </c>
      <c r="G8" s="269"/>
      <c r="H8" s="270"/>
      <c r="I8" s="292"/>
      <c r="AE8" t="s">
        <v>114</v>
      </c>
    </row>
    <row r="9" spans="1:60" outlineLevel="1">
      <c r="A9" s="290">
        <v>1</v>
      </c>
      <c r="B9" s="258" t="s">
        <v>404</v>
      </c>
      <c r="C9" s="280" t="s">
        <v>405</v>
      </c>
      <c r="D9" s="261" t="s">
        <v>117</v>
      </c>
      <c r="E9" s="265">
        <v>3</v>
      </c>
      <c r="F9" s="271"/>
      <c r="G9" s="272">
        <f>ROUND(E9*F9,2)</f>
        <v>0</v>
      </c>
      <c r="H9" s="273"/>
      <c r="I9" s="293" t="s">
        <v>118</v>
      </c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119</v>
      </c>
      <c r="AF9" s="244">
        <v>1</v>
      </c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>
      <c r="A10" s="290">
        <v>2</v>
      </c>
      <c r="B10" s="258" t="s">
        <v>406</v>
      </c>
      <c r="C10" s="280" t="s">
        <v>407</v>
      </c>
      <c r="D10" s="261" t="s">
        <v>184</v>
      </c>
      <c r="E10" s="265">
        <v>18</v>
      </c>
      <c r="F10" s="271"/>
      <c r="G10" s="272">
        <f>ROUND(E10*F10,2)</f>
        <v>0</v>
      </c>
      <c r="H10" s="273"/>
      <c r="I10" s="293" t="s">
        <v>118</v>
      </c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119</v>
      </c>
      <c r="AF10" s="244">
        <v>3</v>
      </c>
      <c r="AG10" s="244"/>
      <c r="AH10" s="244"/>
      <c r="AI10" s="244"/>
      <c r="AJ10" s="244"/>
      <c r="AK10" s="244"/>
      <c r="AL10" s="244"/>
      <c r="AM10" s="244">
        <v>15</v>
      </c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290">
        <v>3</v>
      </c>
      <c r="B11" s="258" t="s">
        <v>408</v>
      </c>
      <c r="C11" s="280" t="s">
        <v>409</v>
      </c>
      <c r="D11" s="261" t="s">
        <v>184</v>
      </c>
      <c r="E11" s="265">
        <v>1</v>
      </c>
      <c r="F11" s="271"/>
      <c r="G11" s="272">
        <f>ROUND(E11*F11,2)</f>
        <v>0</v>
      </c>
      <c r="H11" s="273"/>
      <c r="I11" s="293" t="s">
        <v>118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119</v>
      </c>
      <c r="AF11" s="244">
        <v>1</v>
      </c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>
      <c r="A12" s="290">
        <v>4</v>
      </c>
      <c r="B12" s="258" t="s">
        <v>410</v>
      </c>
      <c r="C12" s="280" t="s">
        <v>411</v>
      </c>
      <c r="D12" s="261" t="s">
        <v>184</v>
      </c>
      <c r="E12" s="265">
        <v>1</v>
      </c>
      <c r="F12" s="271"/>
      <c r="G12" s="272">
        <f>ROUND(E12*F12,2)</f>
        <v>0</v>
      </c>
      <c r="H12" s="273"/>
      <c r="I12" s="293" t="s">
        <v>118</v>
      </c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119</v>
      </c>
      <c r="AF12" s="244">
        <v>1</v>
      </c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>
      <c r="A13" s="290">
        <v>5</v>
      </c>
      <c r="B13" s="258" t="s">
        <v>412</v>
      </c>
      <c r="C13" s="280" t="s">
        <v>413</v>
      </c>
      <c r="D13" s="261" t="s">
        <v>184</v>
      </c>
      <c r="E13" s="265">
        <v>10</v>
      </c>
      <c r="F13" s="271"/>
      <c r="G13" s="272">
        <f>ROUND(E13*F13,2)</f>
        <v>0</v>
      </c>
      <c r="H13" s="273"/>
      <c r="I13" s="293" t="s">
        <v>118</v>
      </c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 t="s">
        <v>119</v>
      </c>
      <c r="AF13" s="244">
        <v>1</v>
      </c>
      <c r="AG13" s="244"/>
      <c r="AH13" s="244"/>
      <c r="AI13" s="244"/>
      <c r="AJ13" s="244"/>
      <c r="AK13" s="244"/>
      <c r="AL13" s="244"/>
      <c r="AM13" s="244">
        <v>15</v>
      </c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0">
        <v>6</v>
      </c>
      <c r="B14" s="258" t="s">
        <v>414</v>
      </c>
      <c r="C14" s="280" t="s">
        <v>415</v>
      </c>
      <c r="D14" s="261" t="s">
        <v>184</v>
      </c>
      <c r="E14" s="265">
        <v>1</v>
      </c>
      <c r="F14" s="271"/>
      <c r="G14" s="272">
        <f>ROUND(E14*F14,2)</f>
        <v>0</v>
      </c>
      <c r="H14" s="273"/>
      <c r="I14" s="293" t="s">
        <v>118</v>
      </c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119</v>
      </c>
      <c r="AF14" s="244">
        <v>1</v>
      </c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290">
        <v>7</v>
      </c>
      <c r="B15" s="258" t="s">
        <v>416</v>
      </c>
      <c r="C15" s="280" t="s">
        <v>417</v>
      </c>
      <c r="D15" s="261" t="s">
        <v>184</v>
      </c>
      <c r="E15" s="265">
        <v>3</v>
      </c>
      <c r="F15" s="271"/>
      <c r="G15" s="272">
        <f>ROUND(E15*F15,2)</f>
        <v>0</v>
      </c>
      <c r="H15" s="273"/>
      <c r="I15" s="293" t="s">
        <v>118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119</v>
      </c>
      <c r="AF15" s="244">
        <v>1</v>
      </c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0">
        <v>8</v>
      </c>
      <c r="B16" s="258" t="s">
        <v>418</v>
      </c>
      <c r="C16" s="280" t="s">
        <v>419</v>
      </c>
      <c r="D16" s="261" t="s">
        <v>184</v>
      </c>
      <c r="E16" s="265">
        <v>1</v>
      </c>
      <c r="F16" s="271"/>
      <c r="G16" s="272">
        <f>ROUND(E16*F16,2)</f>
        <v>0</v>
      </c>
      <c r="H16" s="273"/>
      <c r="I16" s="293" t="s">
        <v>118</v>
      </c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119</v>
      </c>
      <c r="AF16" s="244">
        <v>1</v>
      </c>
      <c r="AG16" s="244"/>
      <c r="AH16" s="244"/>
      <c r="AI16" s="244"/>
      <c r="AJ16" s="244"/>
      <c r="AK16" s="244"/>
      <c r="AL16" s="244"/>
      <c r="AM16" s="244">
        <v>15</v>
      </c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>
      <c r="A17" s="290">
        <v>9</v>
      </c>
      <c r="B17" s="258" t="s">
        <v>420</v>
      </c>
      <c r="C17" s="280" t="s">
        <v>421</v>
      </c>
      <c r="D17" s="261" t="s">
        <v>184</v>
      </c>
      <c r="E17" s="265">
        <v>5</v>
      </c>
      <c r="F17" s="271"/>
      <c r="G17" s="272">
        <f>ROUND(E17*F17,2)</f>
        <v>0</v>
      </c>
      <c r="H17" s="273"/>
      <c r="I17" s="293" t="s">
        <v>118</v>
      </c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119</v>
      </c>
      <c r="AF17" s="244">
        <v>3</v>
      </c>
      <c r="AG17" s="244"/>
      <c r="AH17" s="244"/>
      <c r="AI17" s="244"/>
      <c r="AJ17" s="244"/>
      <c r="AK17" s="244"/>
      <c r="AL17" s="244"/>
      <c r="AM17" s="244">
        <v>15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0">
        <v>10</v>
      </c>
      <c r="B18" s="258" t="s">
        <v>422</v>
      </c>
      <c r="C18" s="280" t="s">
        <v>423</v>
      </c>
      <c r="D18" s="261" t="s">
        <v>184</v>
      </c>
      <c r="E18" s="265">
        <v>9</v>
      </c>
      <c r="F18" s="271"/>
      <c r="G18" s="272">
        <f>ROUND(E18*F18,2)</f>
        <v>0</v>
      </c>
      <c r="H18" s="273"/>
      <c r="I18" s="293" t="s">
        <v>118</v>
      </c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119</v>
      </c>
      <c r="AF18" s="244">
        <v>3</v>
      </c>
      <c r="AG18" s="244"/>
      <c r="AH18" s="244"/>
      <c r="AI18" s="244"/>
      <c r="AJ18" s="244"/>
      <c r="AK18" s="244"/>
      <c r="AL18" s="244"/>
      <c r="AM18" s="244">
        <v>15</v>
      </c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0">
        <v>11</v>
      </c>
      <c r="B19" s="258" t="s">
        <v>424</v>
      </c>
      <c r="C19" s="280" t="s">
        <v>425</v>
      </c>
      <c r="D19" s="261" t="s">
        <v>184</v>
      </c>
      <c r="E19" s="265">
        <v>2</v>
      </c>
      <c r="F19" s="271"/>
      <c r="G19" s="272">
        <f>ROUND(E19*F19,2)</f>
        <v>0</v>
      </c>
      <c r="H19" s="273"/>
      <c r="I19" s="293" t="s">
        <v>118</v>
      </c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 t="s">
        <v>119</v>
      </c>
      <c r="AF19" s="244">
        <v>3</v>
      </c>
      <c r="AG19" s="244"/>
      <c r="AH19" s="244"/>
      <c r="AI19" s="244"/>
      <c r="AJ19" s="244"/>
      <c r="AK19" s="244"/>
      <c r="AL19" s="244"/>
      <c r="AM19" s="244">
        <v>15</v>
      </c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290">
        <v>12</v>
      </c>
      <c r="B20" s="258" t="s">
        <v>426</v>
      </c>
      <c r="C20" s="280" t="s">
        <v>427</v>
      </c>
      <c r="D20" s="261" t="s">
        <v>184</v>
      </c>
      <c r="E20" s="265">
        <v>2</v>
      </c>
      <c r="F20" s="271"/>
      <c r="G20" s="272">
        <f>ROUND(E20*F20,2)</f>
        <v>0</v>
      </c>
      <c r="H20" s="273"/>
      <c r="I20" s="293" t="s">
        <v>118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119</v>
      </c>
      <c r="AF20" s="244">
        <v>3</v>
      </c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0">
        <v>13</v>
      </c>
      <c r="B21" s="258" t="s">
        <v>428</v>
      </c>
      <c r="C21" s="280" t="s">
        <v>429</v>
      </c>
      <c r="D21" s="261" t="s">
        <v>184</v>
      </c>
      <c r="E21" s="265">
        <v>1</v>
      </c>
      <c r="F21" s="271"/>
      <c r="G21" s="272">
        <f>ROUND(E21*F21,2)</f>
        <v>0</v>
      </c>
      <c r="H21" s="273"/>
      <c r="I21" s="293" t="s">
        <v>118</v>
      </c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 t="s">
        <v>119</v>
      </c>
      <c r="AF21" s="244">
        <v>1</v>
      </c>
      <c r="AG21" s="244"/>
      <c r="AH21" s="244"/>
      <c r="AI21" s="244"/>
      <c r="AJ21" s="244"/>
      <c r="AK21" s="244"/>
      <c r="AL21" s="244"/>
      <c r="AM21" s="244">
        <v>15</v>
      </c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0">
        <v>14</v>
      </c>
      <c r="B22" s="258" t="s">
        <v>430</v>
      </c>
      <c r="C22" s="280" t="s">
        <v>431</v>
      </c>
      <c r="D22" s="261" t="s">
        <v>184</v>
      </c>
      <c r="E22" s="265">
        <v>4</v>
      </c>
      <c r="F22" s="271"/>
      <c r="G22" s="272">
        <f>ROUND(E22*F22,2)</f>
        <v>0</v>
      </c>
      <c r="H22" s="273"/>
      <c r="I22" s="293" t="s">
        <v>118</v>
      </c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119</v>
      </c>
      <c r="AF22" s="244">
        <v>1</v>
      </c>
      <c r="AG22" s="244"/>
      <c r="AH22" s="244"/>
      <c r="AI22" s="244"/>
      <c r="AJ22" s="244"/>
      <c r="AK22" s="244"/>
      <c r="AL22" s="244"/>
      <c r="AM22" s="244">
        <v>15</v>
      </c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90">
        <v>15</v>
      </c>
      <c r="B23" s="258" t="s">
        <v>432</v>
      </c>
      <c r="C23" s="280" t="s">
        <v>433</v>
      </c>
      <c r="D23" s="261" t="s">
        <v>117</v>
      </c>
      <c r="E23" s="265">
        <v>240</v>
      </c>
      <c r="F23" s="271"/>
      <c r="G23" s="272">
        <f>ROUND(E23*F23,2)</f>
        <v>0</v>
      </c>
      <c r="H23" s="273"/>
      <c r="I23" s="293" t="s">
        <v>118</v>
      </c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119</v>
      </c>
      <c r="AF23" s="244">
        <v>3</v>
      </c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290">
        <v>16</v>
      </c>
      <c r="B24" s="258" t="s">
        <v>434</v>
      </c>
      <c r="C24" s="280" t="s">
        <v>435</v>
      </c>
      <c r="D24" s="261" t="s">
        <v>117</v>
      </c>
      <c r="E24" s="265">
        <v>15</v>
      </c>
      <c r="F24" s="271"/>
      <c r="G24" s="272">
        <f>ROUND(E24*F24,2)</f>
        <v>0</v>
      </c>
      <c r="H24" s="273"/>
      <c r="I24" s="293" t="s">
        <v>118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119</v>
      </c>
      <c r="AF24" s="244">
        <v>1</v>
      </c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>
      <c r="A25" s="290">
        <v>17</v>
      </c>
      <c r="B25" s="258" t="s">
        <v>436</v>
      </c>
      <c r="C25" s="280" t="s">
        <v>437</v>
      </c>
      <c r="D25" s="261" t="s">
        <v>117</v>
      </c>
      <c r="E25" s="265">
        <v>15</v>
      </c>
      <c r="F25" s="271"/>
      <c r="G25" s="272">
        <f>ROUND(E25*F25,2)</f>
        <v>0</v>
      </c>
      <c r="H25" s="273"/>
      <c r="I25" s="293" t="s">
        <v>118</v>
      </c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119</v>
      </c>
      <c r="AF25" s="244">
        <v>1</v>
      </c>
      <c r="AG25" s="244"/>
      <c r="AH25" s="244"/>
      <c r="AI25" s="244"/>
      <c r="AJ25" s="244"/>
      <c r="AK25" s="244"/>
      <c r="AL25" s="244"/>
      <c r="AM25" s="244">
        <v>15</v>
      </c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>
      <c r="A26" s="290">
        <v>18</v>
      </c>
      <c r="B26" s="258" t="s">
        <v>438</v>
      </c>
      <c r="C26" s="280" t="s">
        <v>439</v>
      </c>
      <c r="D26" s="261" t="s">
        <v>117</v>
      </c>
      <c r="E26" s="265">
        <v>3</v>
      </c>
      <c r="F26" s="271"/>
      <c r="G26" s="272">
        <f>ROUND(E26*F26,2)</f>
        <v>0</v>
      </c>
      <c r="H26" s="273"/>
      <c r="I26" s="293" t="s">
        <v>118</v>
      </c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 t="s">
        <v>119</v>
      </c>
      <c r="AF26" s="244">
        <v>1</v>
      </c>
      <c r="AG26" s="244"/>
      <c r="AH26" s="244"/>
      <c r="AI26" s="244"/>
      <c r="AJ26" s="244"/>
      <c r="AK26" s="244"/>
      <c r="AL26" s="244"/>
      <c r="AM26" s="244">
        <v>15</v>
      </c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90">
        <v>19</v>
      </c>
      <c r="B27" s="258" t="s">
        <v>440</v>
      </c>
      <c r="C27" s="280" t="s">
        <v>441</v>
      </c>
      <c r="D27" s="261" t="s">
        <v>48</v>
      </c>
      <c r="E27" s="265">
        <v>0.06</v>
      </c>
      <c r="F27" s="271"/>
      <c r="G27" s="272">
        <f>ROUND(E27*F27,2)</f>
        <v>0</v>
      </c>
      <c r="H27" s="273"/>
      <c r="I27" s="293" t="s">
        <v>118</v>
      </c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119</v>
      </c>
      <c r="AF27" s="244">
        <v>3</v>
      </c>
      <c r="AG27" s="244"/>
      <c r="AH27" s="244"/>
      <c r="AI27" s="244"/>
      <c r="AJ27" s="244"/>
      <c r="AK27" s="244"/>
      <c r="AL27" s="244"/>
      <c r="AM27" s="244">
        <v>15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291"/>
      <c r="B28" s="259"/>
      <c r="C28" s="281" t="s">
        <v>442</v>
      </c>
      <c r="D28" s="262"/>
      <c r="E28" s="266"/>
      <c r="F28" s="274"/>
      <c r="G28" s="275"/>
      <c r="H28" s="273"/>
      <c r="I28" s="293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9" t="str">
        <f>C28</f>
        <v>6</v>
      </c>
      <c r="BB28" s="244"/>
      <c r="BC28" s="244"/>
      <c r="BD28" s="244"/>
      <c r="BE28" s="244"/>
      <c r="BF28" s="244"/>
      <c r="BG28" s="244"/>
      <c r="BH28" s="244"/>
    </row>
    <row r="29" spans="1:60" outlineLevel="1">
      <c r="A29" s="290">
        <v>20</v>
      </c>
      <c r="B29" s="258" t="s">
        <v>443</v>
      </c>
      <c r="C29" s="280" t="s">
        <v>444</v>
      </c>
      <c r="D29" s="261" t="s">
        <v>117</v>
      </c>
      <c r="E29" s="265">
        <v>15</v>
      </c>
      <c r="F29" s="271"/>
      <c r="G29" s="272">
        <f>ROUND(E29*F29,2)</f>
        <v>0</v>
      </c>
      <c r="H29" s="273"/>
      <c r="I29" s="293" t="s">
        <v>118</v>
      </c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119</v>
      </c>
      <c r="AF29" s="244">
        <v>3</v>
      </c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290">
        <v>21</v>
      </c>
      <c r="B30" s="258" t="s">
        <v>445</v>
      </c>
      <c r="C30" s="280" t="s">
        <v>446</v>
      </c>
      <c r="D30" s="261" t="s">
        <v>117</v>
      </c>
      <c r="E30" s="265">
        <v>15</v>
      </c>
      <c r="F30" s="271"/>
      <c r="G30" s="272">
        <f>ROUND(E30*F30,2)</f>
        <v>0</v>
      </c>
      <c r="H30" s="273"/>
      <c r="I30" s="293" t="s">
        <v>118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119</v>
      </c>
      <c r="AF30" s="244">
        <v>3</v>
      </c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0">
        <v>22</v>
      </c>
      <c r="B31" s="258" t="s">
        <v>447</v>
      </c>
      <c r="C31" s="280" t="s">
        <v>448</v>
      </c>
      <c r="D31" s="261" t="s">
        <v>117</v>
      </c>
      <c r="E31" s="265">
        <v>252</v>
      </c>
      <c r="F31" s="271"/>
      <c r="G31" s="272">
        <f>ROUND(E31*F31,2)</f>
        <v>0</v>
      </c>
      <c r="H31" s="273"/>
      <c r="I31" s="293" t="s">
        <v>118</v>
      </c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119</v>
      </c>
      <c r="AF31" s="244">
        <v>3</v>
      </c>
      <c r="AG31" s="244"/>
      <c r="AH31" s="244"/>
      <c r="AI31" s="244"/>
      <c r="AJ31" s="244"/>
      <c r="AK31" s="244"/>
      <c r="AL31" s="244"/>
      <c r="AM31" s="244">
        <v>15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290">
        <v>23</v>
      </c>
      <c r="B32" s="258" t="s">
        <v>449</v>
      </c>
      <c r="C32" s="280" t="s">
        <v>450</v>
      </c>
      <c r="D32" s="261" t="s">
        <v>117</v>
      </c>
      <c r="E32" s="265">
        <v>3</v>
      </c>
      <c r="F32" s="271"/>
      <c r="G32" s="272">
        <f>ROUND(E32*F32,2)</f>
        <v>0</v>
      </c>
      <c r="H32" s="273"/>
      <c r="I32" s="293" t="s">
        <v>118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119</v>
      </c>
      <c r="AF32" s="244">
        <v>3</v>
      </c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90">
        <v>24</v>
      </c>
      <c r="B33" s="258" t="s">
        <v>451</v>
      </c>
      <c r="C33" s="280" t="s">
        <v>452</v>
      </c>
      <c r="D33" s="261" t="s">
        <v>184</v>
      </c>
      <c r="E33" s="265">
        <v>1</v>
      </c>
      <c r="F33" s="271"/>
      <c r="G33" s="272">
        <f>ROUND(E33*F33,2)</f>
        <v>0</v>
      </c>
      <c r="H33" s="273"/>
      <c r="I33" s="293" t="s">
        <v>118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119</v>
      </c>
      <c r="AF33" s="244">
        <v>3</v>
      </c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290">
        <v>25</v>
      </c>
      <c r="B34" s="258" t="s">
        <v>453</v>
      </c>
      <c r="C34" s="280" t="s">
        <v>454</v>
      </c>
      <c r="D34" s="261" t="s">
        <v>184</v>
      </c>
      <c r="E34" s="265">
        <v>5</v>
      </c>
      <c r="F34" s="271"/>
      <c r="G34" s="272">
        <f>ROUND(E34*F34,2)</f>
        <v>0</v>
      </c>
      <c r="H34" s="273"/>
      <c r="I34" s="293" t="s">
        <v>118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119</v>
      </c>
      <c r="AF34" s="244">
        <v>3</v>
      </c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0">
        <v>26</v>
      </c>
      <c r="B35" s="258" t="s">
        <v>455</v>
      </c>
      <c r="C35" s="280" t="s">
        <v>456</v>
      </c>
      <c r="D35" s="261" t="s">
        <v>184</v>
      </c>
      <c r="E35" s="265">
        <v>9</v>
      </c>
      <c r="F35" s="271"/>
      <c r="G35" s="272">
        <f>ROUND(E35*F35,2)</f>
        <v>0</v>
      </c>
      <c r="H35" s="273"/>
      <c r="I35" s="293" t="s">
        <v>118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119</v>
      </c>
      <c r="AF35" s="244">
        <v>3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0">
        <v>27</v>
      </c>
      <c r="B36" s="258" t="s">
        <v>457</v>
      </c>
      <c r="C36" s="280" t="s">
        <v>458</v>
      </c>
      <c r="D36" s="261" t="s">
        <v>184</v>
      </c>
      <c r="E36" s="265">
        <v>2</v>
      </c>
      <c r="F36" s="271"/>
      <c r="G36" s="272">
        <f>ROUND(E36*F36,2)</f>
        <v>0</v>
      </c>
      <c r="H36" s="273"/>
      <c r="I36" s="293" t="s">
        <v>118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119</v>
      </c>
      <c r="AF36" s="244">
        <v>3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0">
        <v>28</v>
      </c>
      <c r="B37" s="258" t="s">
        <v>459</v>
      </c>
      <c r="C37" s="280" t="s">
        <v>460</v>
      </c>
      <c r="D37" s="261" t="s">
        <v>184</v>
      </c>
      <c r="E37" s="265">
        <v>2</v>
      </c>
      <c r="F37" s="271"/>
      <c r="G37" s="272">
        <f>ROUND(E37*F37,2)</f>
        <v>0</v>
      </c>
      <c r="H37" s="273"/>
      <c r="I37" s="293" t="s">
        <v>118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119</v>
      </c>
      <c r="AF37" s="244">
        <v>3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290">
        <v>29</v>
      </c>
      <c r="B38" s="258" t="s">
        <v>461</v>
      </c>
      <c r="C38" s="280" t="s">
        <v>462</v>
      </c>
      <c r="D38" s="261" t="s">
        <v>117</v>
      </c>
      <c r="E38" s="265">
        <v>3</v>
      </c>
      <c r="F38" s="271"/>
      <c r="G38" s="272">
        <f>ROUND(E38*F38,2)</f>
        <v>0</v>
      </c>
      <c r="H38" s="273"/>
      <c r="I38" s="293" t="s">
        <v>118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119</v>
      </c>
      <c r="AF38" s="244">
        <v>3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290">
        <v>30</v>
      </c>
      <c r="B39" s="258" t="s">
        <v>463</v>
      </c>
      <c r="C39" s="280" t="s">
        <v>464</v>
      </c>
      <c r="D39" s="261" t="s">
        <v>184</v>
      </c>
      <c r="E39" s="265">
        <v>18</v>
      </c>
      <c r="F39" s="271"/>
      <c r="G39" s="272">
        <f>ROUND(E39*F39,2)</f>
        <v>0</v>
      </c>
      <c r="H39" s="273"/>
      <c r="I39" s="293" t="s">
        <v>118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119</v>
      </c>
      <c r="AF39" s="244">
        <v>3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0">
        <v>31</v>
      </c>
      <c r="B40" s="258" t="s">
        <v>465</v>
      </c>
      <c r="C40" s="280" t="s">
        <v>466</v>
      </c>
      <c r="D40" s="261" t="s">
        <v>184</v>
      </c>
      <c r="E40" s="265">
        <v>1</v>
      </c>
      <c r="F40" s="271"/>
      <c r="G40" s="272">
        <f>ROUND(E40*F40,2)</f>
        <v>0</v>
      </c>
      <c r="H40" s="273"/>
      <c r="I40" s="293" t="s">
        <v>118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119</v>
      </c>
      <c r="AF40" s="244">
        <v>3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0">
        <v>32</v>
      </c>
      <c r="B41" s="258" t="s">
        <v>467</v>
      </c>
      <c r="C41" s="280" t="s">
        <v>468</v>
      </c>
      <c r="D41" s="261" t="s">
        <v>184</v>
      </c>
      <c r="E41" s="265">
        <v>1</v>
      </c>
      <c r="F41" s="271"/>
      <c r="G41" s="272">
        <f>ROUND(E41*F41,2)</f>
        <v>0</v>
      </c>
      <c r="H41" s="273"/>
      <c r="I41" s="293" t="s">
        <v>118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119</v>
      </c>
      <c r="AF41" s="244">
        <v>3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0">
        <v>33</v>
      </c>
      <c r="B42" s="258" t="s">
        <v>469</v>
      </c>
      <c r="C42" s="280" t="s">
        <v>470</v>
      </c>
      <c r="D42" s="261" t="s">
        <v>184</v>
      </c>
      <c r="E42" s="265">
        <v>4</v>
      </c>
      <c r="F42" s="271"/>
      <c r="G42" s="272">
        <f>ROUND(E42*F42,2)</f>
        <v>0</v>
      </c>
      <c r="H42" s="273"/>
      <c r="I42" s="293" t="s">
        <v>118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119</v>
      </c>
      <c r="AF42" s="244">
        <v>3</v>
      </c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290">
        <v>34</v>
      </c>
      <c r="B43" s="258" t="s">
        <v>471</v>
      </c>
      <c r="C43" s="280" t="s">
        <v>472</v>
      </c>
      <c r="D43" s="261" t="s">
        <v>184</v>
      </c>
      <c r="E43" s="265">
        <v>4</v>
      </c>
      <c r="F43" s="271"/>
      <c r="G43" s="272">
        <f>ROUND(E43*F43,2)</f>
        <v>0</v>
      </c>
      <c r="H43" s="273"/>
      <c r="I43" s="293" t="s">
        <v>118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119</v>
      </c>
      <c r="AF43" s="244">
        <v>3</v>
      </c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290">
        <v>35</v>
      </c>
      <c r="B44" s="258" t="s">
        <v>473</v>
      </c>
      <c r="C44" s="280" t="s">
        <v>474</v>
      </c>
      <c r="D44" s="261" t="s">
        <v>184</v>
      </c>
      <c r="E44" s="265">
        <v>1</v>
      </c>
      <c r="F44" s="271"/>
      <c r="G44" s="272">
        <f>ROUND(E44*F44,2)</f>
        <v>0</v>
      </c>
      <c r="H44" s="273"/>
      <c r="I44" s="293" t="s">
        <v>118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119</v>
      </c>
      <c r="AF44" s="244">
        <v>3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0">
        <v>36</v>
      </c>
      <c r="B45" s="258" t="s">
        <v>475</v>
      </c>
      <c r="C45" s="280" t="s">
        <v>476</v>
      </c>
      <c r="D45" s="261" t="s">
        <v>48</v>
      </c>
      <c r="E45" s="265">
        <v>0.03</v>
      </c>
      <c r="F45" s="271"/>
      <c r="G45" s="272">
        <f>ROUND(E45*F45,2)</f>
        <v>0</v>
      </c>
      <c r="H45" s="273"/>
      <c r="I45" s="293" t="s">
        <v>118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119</v>
      </c>
      <c r="AF45" s="244">
        <v>3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291"/>
      <c r="B46" s="259"/>
      <c r="C46" s="281" t="s">
        <v>55</v>
      </c>
      <c r="D46" s="262"/>
      <c r="E46" s="266"/>
      <c r="F46" s="274"/>
      <c r="G46" s="275"/>
      <c r="H46" s="273"/>
      <c r="I46" s="293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9" t="str">
        <f>C46</f>
        <v>3</v>
      </c>
      <c r="BB46" s="244"/>
      <c r="BC46" s="244"/>
      <c r="BD46" s="244"/>
      <c r="BE46" s="244"/>
      <c r="BF46" s="244"/>
      <c r="BG46" s="244"/>
      <c r="BH46" s="244"/>
    </row>
    <row r="47" spans="1:60" outlineLevel="1">
      <c r="A47" s="290">
        <v>37</v>
      </c>
      <c r="B47" s="258" t="s">
        <v>477</v>
      </c>
      <c r="C47" s="280" t="s">
        <v>478</v>
      </c>
      <c r="D47" s="261" t="s">
        <v>48</v>
      </c>
      <c r="E47" s="265">
        <v>0.06</v>
      </c>
      <c r="F47" s="271"/>
      <c r="G47" s="272">
        <f>ROUND(E47*F47,2)</f>
        <v>0</v>
      </c>
      <c r="H47" s="273"/>
      <c r="I47" s="293" t="s">
        <v>118</v>
      </c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 t="s">
        <v>119</v>
      </c>
      <c r="AF47" s="244">
        <v>3</v>
      </c>
      <c r="AG47" s="244"/>
      <c r="AH47" s="244"/>
      <c r="AI47" s="244"/>
      <c r="AJ47" s="244"/>
      <c r="AK47" s="244"/>
      <c r="AL47" s="244"/>
      <c r="AM47" s="244">
        <v>15</v>
      </c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291"/>
      <c r="B48" s="259"/>
      <c r="C48" s="281" t="s">
        <v>442</v>
      </c>
      <c r="D48" s="262"/>
      <c r="E48" s="266"/>
      <c r="F48" s="274"/>
      <c r="G48" s="275"/>
      <c r="H48" s="273"/>
      <c r="I48" s="293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9" t="str">
        <f>C48</f>
        <v>6</v>
      </c>
      <c r="BB48" s="244"/>
      <c r="BC48" s="244"/>
      <c r="BD48" s="244"/>
      <c r="BE48" s="244"/>
      <c r="BF48" s="244"/>
      <c r="BG48" s="244"/>
      <c r="BH48" s="244"/>
    </row>
    <row r="49" spans="1:60" outlineLevel="1">
      <c r="A49" s="290">
        <v>38</v>
      </c>
      <c r="B49" s="258" t="s">
        <v>479</v>
      </c>
      <c r="C49" s="280" t="s">
        <v>480</v>
      </c>
      <c r="D49" s="261" t="s">
        <v>117</v>
      </c>
      <c r="E49" s="265">
        <v>5</v>
      </c>
      <c r="F49" s="271"/>
      <c r="G49" s="272">
        <f>ROUND(E49*F49,2)</f>
        <v>0</v>
      </c>
      <c r="H49" s="273"/>
      <c r="I49" s="293" t="s">
        <v>118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119</v>
      </c>
      <c r="AF49" s="244">
        <v>1</v>
      </c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0">
        <v>39</v>
      </c>
      <c r="B50" s="258" t="s">
        <v>406</v>
      </c>
      <c r="C50" s="280" t="s">
        <v>407</v>
      </c>
      <c r="D50" s="261" t="s">
        <v>184</v>
      </c>
      <c r="E50" s="265">
        <v>7</v>
      </c>
      <c r="F50" s="271"/>
      <c r="G50" s="272">
        <f>ROUND(E50*F50,2)</f>
        <v>0</v>
      </c>
      <c r="H50" s="273"/>
      <c r="I50" s="293" t="s">
        <v>118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119</v>
      </c>
      <c r="AF50" s="244">
        <v>3</v>
      </c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290">
        <v>40</v>
      </c>
      <c r="B51" s="258" t="s">
        <v>410</v>
      </c>
      <c r="C51" s="280" t="s">
        <v>411</v>
      </c>
      <c r="D51" s="261" t="s">
        <v>184</v>
      </c>
      <c r="E51" s="265">
        <v>5</v>
      </c>
      <c r="F51" s="271"/>
      <c r="G51" s="272">
        <f>ROUND(E51*F51,2)</f>
        <v>0</v>
      </c>
      <c r="H51" s="273"/>
      <c r="I51" s="293" t="s">
        <v>118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119</v>
      </c>
      <c r="AF51" s="244">
        <v>1</v>
      </c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>
      <c r="A52" s="290">
        <v>41</v>
      </c>
      <c r="B52" s="258" t="s">
        <v>481</v>
      </c>
      <c r="C52" s="280" t="s">
        <v>482</v>
      </c>
      <c r="D52" s="261" t="s">
        <v>184</v>
      </c>
      <c r="E52" s="265">
        <v>2</v>
      </c>
      <c r="F52" s="271"/>
      <c r="G52" s="272">
        <f>ROUND(E52*F52,2)</f>
        <v>0</v>
      </c>
      <c r="H52" s="273"/>
      <c r="I52" s="293" t="s">
        <v>118</v>
      </c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119</v>
      </c>
      <c r="AF52" s="244">
        <v>1</v>
      </c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290">
        <v>42</v>
      </c>
      <c r="B53" s="258" t="s">
        <v>483</v>
      </c>
      <c r="C53" s="280" t="s">
        <v>484</v>
      </c>
      <c r="D53" s="261" t="s">
        <v>184</v>
      </c>
      <c r="E53" s="265">
        <v>2</v>
      </c>
      <c r="F53" s="271"/>
      <c r="G53" s="272">
        <f>ROUND(E53*F53,2)</f>
        <v>0</v>
      </c>
      <c r="H53" s="273"/>
      <c r="I53" s="293" t="s">
        <v>118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119</v>
      </c>
      <c r="AF53" s="244">
        <v>1</v>
      </c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0">
        <v>43</v>
      </c>
      <c r="B54" s="258" t="s">
        <v>485</v>
      </c>
      <c r="C54" s="280" t="s">
        <v>486</v>
      </c>
      <c r="D54" s="261" t="s">
        <v>184</v>
      </c>
      <c r="E54" s="265">
        <v>2</v>
      </c>
      <c r="F54" s="271"/>
      <c r="G54" s="272">
        <f>ROUND(E54*F54,2)</f>
        <v>0</v>
      </c>
      <c r="H54" s="273"/>
      <c r="I54" s="293" t="s">
        <v>118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119</v>
      </c>
      <c r="AF54" s="244">
        <v>1</v>
      </c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0">
        <v>44</v>
      </c>
      <c r="B55" s="258" t="s">
        <v>487</v>
      </c>
      <c r="C55" s="280" t="s">
        <v>488</v>
      </c>
      <c r="D55" s="261" t="s">
        <v>184</v>
      </c>
      <c r="E55" s="265">
        <v>1</v>
      </c>
      <c r="F55" s="271"/>
      <c r="G55" s="272">
        <f>ROUND(E55*F55,2)</f>
        <v>0</v>
      </c>
      <c r="H55" s="273"/>
      <c r="I55" s="293" t="s">
        <v>118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119</v>
      </c>
      <c r="AF55" s="244">
        <v>3</v>
      </c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0">
        <v>45</v>
      </c>
      <c r="B56" s="258" t="s">
        <v>489</v>
      </c>
      <c r="C56" s="280" t="s">
        <v>490</v>
      </c>
      <c r="D56" s="261" t="s">
        <v>184</v>
      </c>
      <c r="E56" s="265">
        <v>1</v>
      </c>
      <c r="F56" s="271"/>
      <c r="G56" s="272">
        <f>ROUND(E56*F56,2)</f>
        <v>0</v>
      </c>
      <c r="H56" s="273"/>
      <c r="I56" s="293" t="s">
        <v>118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119</v>
      </c>
      <c r="AF56" s="244">
        <v>3</v>
      </c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0">
        <v>46</v>
      </c>
      <c r="B57" s="258" t="s">
        <v>491</v>
      </c>
      <c r="C57" s="280" t="s">
        <v>492</v>
      </c>
      <c r="D57" s="261" t="s">
        <v>184</v>
      </c>
      <c r="E57" s="265">
        <v>1</v>
      </c>
      <c r="F57" s="271"/>
      <c r="G57" s="272">
        <f>ROUND(E57*F57,2)</f>
        <v>0</v>
      </c>
      <c r="H57" s="273"/>
      <c r="I57" s="293" t="s">
        <v>118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119</v>
      </c>
      <c r="AF57" s="244">
        <v>3</v>
      </c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0">
        <v>47</v>
      </c>
      <c r="B58" s="258" t="s">
        <v>493</v>
      </c>
      <c r="C58" s="280" t="s">
        <v>494</v>
      </c>
      <c r="D58" s="261" t="s">
        <v>184</v>
      </c>
      <c r="E58" s="265">
        <v>1</v>
      </c>
      <c r="F58" s="271"/>
      <c r="G58" s="272">
        <f>ROUND(E58*F58,2)</f>
        <v>0</v>
      </c>
      <c r="H58" s="273"/>
      <c r="I58" s="293" t="s">
        <v>118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119</v>
      </c>
      <c r="AF58" s="244">
        <v>3</v>
      </c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0">
        <v>48</v>
      </c>
      <c r="B59" s="258" t="s">
        <v>495</v>
      </c>
      <c r="C59" s="280" t="s">
        <v>496</v>
      </c>
      <c r="D59" s="261" t="s">
        <v>184</v>
      </c>
      <c r="E59" s="265">
        <v>1</v>
      </c>
      <c r="F59" s="271"/>
      <c r="G59" s="272">
        <f>ROUND(E59*F59,2)</f>
        <v>0</v>
      </c>
      <c r="H59" s="273"/>
      <c r="I59" s="293" t="s">
        <v>118</v>
      </c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119</v>
      </c>
      <c r="AF59" s="244">
        <v>1</v>
      </c>
      <c r="AG59" s="244"/>
      <c r="AH59" s="244"/>
      <c r="AI59" s="244"/>
      <c r="AJ59" s="244"/>
      <c r="AK59" s="244"/>
      <c r="AL59" s="244"/>
      <c r="AM59" s="244">
        <v>15</v>
      </c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290">
        <v>49</v>
      </c>
      <c r="B60" s="258" t="s">
        <v>497</v>
      </c>
      <c r="C60" s="280" t="s">
        <v>498</v>
      </c>
      <c r="D60" s="261" t="s">
        <v>184</v>
      </c>
      <c r="E60" s="265">
        <v>4</v>
      </c>
      <c r="F60" s="271"/>
      <c r="G60" s="272">
        <f>ROUND(E60*F60,2)</f>
        <v>0</v>
      </c>
      <c r="H60" s="273"/>
      <c r="I60" s="293" t="s">
        <v>118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119</v>
      </c>
      <c r="AF60" s="244">
        <v>3</v>
      </c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0">
        <v>50</v>
      </c>
      <c r="B61" s="258" t="s">
        <v>499</v>
      </c>
      <c r="C61" s="280" t="s">
        <v>500</v>
      </c>
      <c r="D61" s="261" t="s">
        <v>184</v>
      </c>
      <c r="E61" s="265">
        <v>1</v>
      </c>
      <c r="F61" s="271"/>
      <c r="G61" s="272">
        <f>ROUND(E61*F61,2)</f>
        <v>0</v>
      </c>
      <c r="H61" s="273"/>
      <c r="I61" s="293" t="s">
        <v>118</v>
      </c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119</v>
      </c>
      <c r="AF61" s="244">
        <v>1</v>
      </c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290">
        <v>51</v>
      </c>
      <c r="B62" s="258" t="s">
        <v>501</v>
      </c>
      <c r="C62" s="280" t="s">
        <v>502</v>
      </c>
      <c r="D62" s="261" t="s">
        <v>184</v>
      </c>
      <c r="E62" s="265">
        <v>1</v>
      </c>
      <c r="F62" s="271"/>
      <c r="G62" s="272">
        <f>ROUND(E62*F62,2)</f>
        <v>0</v>
      </c>
      <c r="H62" s="273"/>
      <c r="I62" s="293" t="s">
        <v>118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119</v>
      </c>
      <c r="AF62" s="244">
        <v>1</v>
      </c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290">
        <v>52</v>
      </c>
      <c r="B63" s="258" t="s">
        <v>503</v>
      </c>
      <c r="C63" s="280" t="s">
        <v>504</v>
      </c>
      <c r="D63" s="261" t="s">
        <v>184</v>
      </c>
      <c r="E63" s="265">
        <v>2</v>
      </c>
      <c r="F63" s="271"/>
      <c r="G63" s="272">
        <f>ROUND(E63*F63,2)</f>
        <v>0</v>
      </c>
      <c r="H63" s="273"/>
      <c r="I63" s="293" t="s">
        <v>118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119</v>
      </c>
      <c r="AF63" s="244">
        <v>1</v>
      </c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0">
        <v>53</v>
      </c>
      <c r="B64" s="258" t="s">
        <v>505</v>
      </c>
      <c r="C64" s="280" t="s">
        <v>506</v>
      </c>
      <c r="D64" s="261" t="s">
        <v>184</v>
      </c>
      <c r="E64" s="265">
        <v>2</v>
      </c>
      <c r="F64" s="271"/>
      <c r="G64" s="272">
        <f>ROUND(E64*F64,2)</f>
        <v>0</v>
      </c>
      <c r="H64" s="273"/>
      <c r="I64" s="293" t="s">
        <v>118</v>
      </c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 t="s">
        <v>119</v>
      </c>
      <c r="AF64" s="244">
        <v>1</v>
      </c>
      <c r="AG64" s="244"/>
      <c r="AH64" s="244"/>
      <c r="AI64" s="244"/>
      <c r="AJ64" s="244"/>
      <c r="AK64" s="244"/>
      <c r="AL64" s="244"/>
      <c r="AM64" s="244">
        <v>15</v>
      </c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290">
        <v>54</v>
      </c>
      <c r="B65" s="258" t="s">
        <v>507</v>
      </c>
      <c r="C65" s="280" t="s">
        <v>508</v>
      </c>
      <c r="D65" s="261" t="s">
        <v>117</v>
      </c>
      <c r="E65" s="265">
        <v>35</v>
      </c>
      <c r="F65" s="271"/>
      <c r="G65" s="272">
        <f>ROUND(E65*F65,2)</f>
        <v>0</v>
      </c>
      <c r="H65" s="273"/>
      <c r="I65" s="293" t="s">
        <v>118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119</v>
      </c>
      <c r="AF65" s="244">
        <v>3</v>
      </c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90">
        <v>55</v>
      </c>
      <c r="B66" s="258" t="s">
        <v>509</v>
      </c>
      <c r="C66" s="280" t="s">
        <v>510</v>
      </c>
      <c r="D66" s="261" t="s">
        <v>117</v>
      </c>
      <c r="E66" s="265">
        <v>7</v>
      </c>
      <c r="F66" s="271"/>
      <c r="G66" s="272">
        <f>ROUND(E66*F66,2)</f>
        <v>0</v>
      </c>
      <c r="H66" s="273"/>
      <c r="I66" s="293" t="s">
        <v>118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119</v>
      </c>
      <c r="AF66" s="244">
        <v>3</v>
      </c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90">
        <v>56</v>
      </c>
      <c r="B67" s="258" t="s">
        <v>511</v>
      </c>
      <c r="C67" s="280" t="s">
        <v>512</v>
      </c>
      <c r="D67" s="261" t="s">
        <v>117</v>
      </c>
      <c r="E67" s="265">
        <v>110</v>
      </c>
      <c r="F67" s="271"/>
      <c r="G67" s="272">
        <f>ROUND(E67*F67,2)</f>
        <v>0</v>
      </c>
      <c r="H67" s="273"/>
      <c r="I67" s="293" t="s">
        <v>118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119</v>
      </c>
      <c r="AF67" s="244">
        <v>3</v>
      </c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90">
        <v>57</v>
      </c>
      <c r="B68" s="258" t="s">
        <v>513</v>
      </c>
      <c r="C68" s="280" t="s">
        <v>514</v>
      </c>
      <c r="D68" s="261" t="s">
        <v>48</v>
      </c>
      <c r="E68" s="265">
        <v>0.06</v>
      </c>
      <c r="F68" s="271"/>
      <c r="G68" s="272">
        <f>ROUND(E68*F68,2)</f>
        <v>0</v>
      </c>
      <c r="H68" s="273"/>
      <c r="I68" s="293" t="s">
        <v>118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119</v>
      </c>
      <c r="AF68" s="244">
        <v>3</v>
      </c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91"/>
      <c r="B69" s="259"/>
      <c r="C69" s="281" t="s">
        <v>442</v>
      </c>
      <c r="D69" s="262"/>
      <c r="E69" s="266"/>
      <c r="F69" s="274"/>
      <c r="G69" s="275"/>
      <c r="H69" s="273"/>
      <c r="I69" s="293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9" t="str">
        <f>C69</f>
        <v>6</v>
      </c>
      <c r="BB69" s="244"/>
      <c r="BC69" s="244"/>
      <c r="BD69" s="244"/>
      <c r="BE69" s="244"/>
      <c r="BF69" s="244"/>
      <c r="BG69" s="244"/>
      <c r="BH69" s="244"/>
    </row>
    <row r="70" spans="1:60" outlineLevel="1">
      <c r="A70" s="290">
        <v>58</v>
      </c>
      <c r="B70" s="258" t="s">
        <v>515</v>
      </c>
      <c r="C70" s="280" t="s">
        <v>516</v>
      </c>
      <c r="D70" s="261" t="s">
        <v>117</v>
      </c>
      <c r="E70" s="265">
        <v>36</v>
      </c>
      <c r="F70" s="271"/>
      <c r="G70" s="272">
        <f>ROUND(E70*F70,2)</f>
        <v>0</v>
      </c>
      <c r="H70" s="273"/>
      <c r="I70" s="293" t="s">
        <v>118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119</v>
      </c>
      <c r="AF70" s="244">
        <v>3</v>
      </c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90">
        <v>59</v>
      </c>
      <c r="B71" s="258" t="s">
        <v>517</v>
      </c>
      <c r="C71" s="280" t="s">
        <v>518</v>
      </c>
      <c r="D71" s="261" t="s">
        <v>117</v>
      </c>
      <c r="E71" s="265">
        <v>7</v>
      </c>
      <c r="F71" s="271"/>
      <c r="G71" s="272">
        <f>ROUND(E71*F71,2)</f>
        <v>0</v>
      </c>
      <c r="H71" s="273"/>
      <c r="I71" s="293" t="s">
        <v>118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119</v>
      </c>
      <c r="AF71" s="244">
        <v>3</v>
      </c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290">
        <v>60</v>
      </c>
      <c r="B72" s="258" t="s">
        <v>519</v>
      </c>
      <c r="C72" s="280" t="s">
        <v>520</v>
      </c>
      <c r="D72" s="261" t="s">
        <v>117</v>
      </c>
      <c r="E72" s="265">
        <v>115</v>
      </c>
      <c r="F72" s="271"/>
      <c r="G72" s="272">
        <f>ROUND(E72*F72,2)</f>
        <v>0</v>
      </c>
      <c r="H72" s="273"/>
      <c r="I72" s="293" t="s">
        <v>118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119</v>
      </c>
      <c r="AF72" s="244">
        <v>3</v>
      </c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0">
        <v>61</v>
      </c>
      <c r="B73" s="258" t="s">
        <v>521</v>
      </c>
      <c r="C73" s="280" t="s">
        <v>522</v>
      </c>
      <c r="D73" s="261" t="s">
        <v>184</v>
      </c>
      <c r="E73" s="265">
        <v>1</v>
      </c>
      <c r="F73" s="271"/>
      <c r="G73" s="272">
        <f>ROUND(E73*F73,2)</f>
        <v>0</v>
      </c>
      <c r="H73" s="273"/>
      <c r="I73" s="293" t="s">
        <v>118</v>
      </c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119</v>
      </c>
      <c r="AF73" s="244">
        <v>3</v>
      </c>
      <c r="AG73" s="244"/>
      <c r="AH73" s="244"/>
      <c r="AI73" s="244"/>
      <c r="AJ73" s="244"/>
      <c r="AK73" s="244"/>
      <c r="AL73" s="244"/>
      <c r="AM73" s="244">
        <v>15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>
      <c r="A74" s="290">
        <v>62</v>
      </c>
      <c r="B74" s="258" t="s">
        <v>523</v>
      </c>
      <c r="C74" s="280" t="s">
        <v>524</v>
      </c>
      <c r="D74" s="261" t="s">
        <v>184</v>
      </c>
      <c r="E74" s="265">
        <v>1</v>
      </c>
      <c r="F74" s="271"/>
      <c r="G74" s="272">
        <f>ROUND(E74*F74,2)</f>
        <v>0</v>
      </c>
      <c r="H74" s="273"/>
      <c r="I74" s="293" t="s">
        <v>118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119</v>
      </c>
      <c r="AF74" s="244">
        <v>3</v>
      </c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>
      <c r="A75" s="290">
        <v>63</v>
      </c>
      <c r="B75" s="258" t="s">
        <v>525</v>
      </c>
      <c r="C75" s="280" t="s">
        <v>526</v>
      </c>
      <c r="D75" s="261" t="s">
        <v>184</v>
      </c>
      <c r="E75" s="265">
        <v>1</v>
      </c>
      <c r="F75" s="271"/>
      <c r="G75" s="272">
        <f>ROUND(E75*F75,2)</f>
        <v>0</v>
      </c>
      <c r="H75" s="273"/>
      <c r="I75" s="293" t="s">
        <v>118</v>
      </c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 t="s">
        <v>119</v>
      </c>
      <c r="AF75" s="244">
        <v>3</v>
      </c>
      <c r="AG75" s="244"/>
      <c r="AH75" s="244"/>
      <c r="AI75" s="244"/>
      <c r="AJ75" s="244"/>
      <c r="AK75" s="244"/>
      <c r="AL75" s="244"/>
      <c r="AM75" s="244">
        <v>15</v>
      </c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>
      <c r="A76" s="290">
        <v>64</v>
      </c>
      <c r="B76" s="258" t="s">
        <v>527</v>
      </c>
      <c r="C76" s="280" t="s">
        <v>528</v>
      </c>
      <c r="D76" s="261" t="s">
        <v>184</v>
      </c>
      <c r="E76" s="265">
        <v>1</v>
      </c>
      <c r="F76" s="271"/>
      <c r="G76" s="272">
        <f>ROUND(E76*F76,2)</f>
        <v>0</v>
      </c>
      <c r="H76" s="273"/>
      <c r="I76" s="293" t="s">
        <v>118</v>
      </c>
      <c r="J76" s="244"/>
      <c r="K76" s="244"/>
      <c r="L76" s="244"/>
      <c r="M76" s="24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119</v>
      </c>
      <c r="AF76" s="244">
        <v>3</v>
      </c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>
      <c r="A77" s="290">
        <v>65</v>
      </c>
      <c r="B77" s="258" t="s">
        <v>529</v>
      </c>
      <c r="C77" s="280" t="s">
        <v>530</v>
      </c>
      <c r="D77" s="261" t="s">
        <v>184</v>
      </c>
      <c r="E77" s="265">
        <v>4</v>
      </c>
      <c r="F77" s="271"/>
      <c r="G77" s="272">
        <f>ROUND(E77*F77,2)</f>
        <v>0</v>
      </c>
      <c r="H77" s="273"/>
      <c r="I77" s="293" t="s">
        <v>118</v>
      </c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119</v>
      </c>
      <c r="AF77" s="244">
        <v>3</v>
      </c>
      <c r="AG77" s="244"/>
      <c r="AH77" s="244"/>
      <c r="AI77" s="244"/>
      <c r="AJ77" s="244"/>
      <c r="AK77" s="244"/>
      <c r="AL77" s="244"/>
      <c r="AM77" s="244">
        <v>15</v>
      </c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>
      <c r="A78" s="290">
        <v>66</v>
      </c>
      <c r="B78" s="258" t="s">
        <v>531</v>
      </c>
      <c r="C78" s="280" t="s">
        <v>532</v>
      </c>
      <c r="D78" s="261" t="s">
        <v>184</v>
      </c>
      <c r="E78" s="265">
        <v>1</v>
      </c>
      <c r="F78" s="271"/>
      <c r="G78" s="272">
        <f>ROUND(E78*F78,2)</f>
        <v>0</v>
      </c>
      <c r="H78" s="273"/>
      <c r="I78" s="293" t="s">
        <v>118</v>
      </c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119</v>
      </c>
      <c r="AF78" s="244">
        <v>3</v>
      </c>
      <c r="AG78" s="244"/>
      <c r="AH78" s="244"/>
      <c r="AI78" s="244"/>
      <c r="AJ78" s="244"/>
      <c r="AK78" s="244"/>
      <c r="AL78" s="244"/>
      <c r="AM78" s="244">
        <v>15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>
      <c r="A79" s="290">
        <v>67</v>
      </c>
      <c r="B79" s="258" t="s">
        <v>533</v>
      </c>
      <c r="C79" s="280" t="s">
        <v>534</v>
      </c>
      <c r="D79" s="261" t="s">
        <v>184</v>
      </c>
      <c r="E79" s="265">
        <v>2</v>
      </c>
      <c r="F79" s="271"/>
      <c r="G79" s="272">
        <f>ROUND(E79*F79,2)</f>
        <v>0</v>
      </c>
      <c r="H79" s="273"/>
      <c r="I79" s="293" t="s">
        <v>118</v>
      </c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119</v>
      </c>
      <c r="AF79" s="244">
        <v>3</v>
      </c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>
      <c r="A80" s="290">
        <v>68</v>
      </c>
      <c r="B80" s="258" t="s">
        <v>535</v>
      </c>
      <c r="C80" s="280" t="s">
        <v>536</v>
      </c>
      <c r="D80" s="261" t="s">
        <v>184</v>
      </c>
      <c r="E80" s="265">
        <v>2</v>
      </c>
      <c r="F80" s="271"/>
      <c r="G80" s="272">
        <f>ROUND(E80*F80,2)</f>
        <v>0</v>
      </c>
      <c r="H80" s="273"/>
      <c r="I80" s="293" t="s">
        <v>118</v>
      </c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 t="s">
        <v>119</v>
      </c>
      <c r="AF80" s="244">
        <v>3</v>
      </c>
      <c r="AG80" s="244"/>
      <c r="AH80" s="244"/>
      <c r="AI80" s="244"/>
      <c r="AJ80" s="244"/>
      <c r="AK80" s="244"/>
      <c r="AL80" s="244"/>
      <c r="AM80" s="244">
        <v>15</v>
      </c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>
      <c r="A81" s="290">
        <v>69</v>
      </c>
      <c r="B81" s="258" t="s">
        <v>537</v>
      </c>
      <c r="C81" s="280" t="s">
        <v>538</v>
      </c>
      <c r="D81" s="261" t="s">
        <v>117</v>
      </c>
      <c r="E81" s="265">
        <v>5</v>
      </c>
      <c r="F81" s="271"/>
      <c r="G81" s="272">
        <f>ROUND(E81*F81,2)</f>
        <v>0</v>
      </c>
      <c r="H81" s="273"/>
      <c r="I81" s="293" t="s">
        <v>118</v>
      </c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119</v>
      </c>
      <c r="AF81" s="244">
        <v>3</v>
      </c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>
      <c r="A82" s="290">
        <v>70</v>
      </c>
      <c r="B82" s="258" t="s">
        <v>463</v>
      </c>
      <c r="C82" s="280" t="s">
        <v>464</v>
      </c>
      <c r="D82" s="261" t="s">
        <v>184</v>
      </c>
      <c r="E82" s="265">
        <v>7</v>
      </c>
      <c r="F82" s="271"/>
      <c r="G82" s="272">
        <f>ROUND(E82*F82,2)</f>
        <v>0</v>
      </c>
      <c r="H82" s="273"/>
      <c r="I82" s="293" t="s">
        <v>118</v>
      </c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119</v>
      </c>
      <c r="AF82" s="244">
        <v>3</v>
      </c>
      <c r="AG82" s="244"/>
      <c r="AH82" s="244"/>
      <c r="AI82" s="244"/>
      <c r="AJ82" s="244"/>
      <c r="AK82" s="244"/>
      <c r="AL82" s="244"/>
      <c r="AM82" s="244">
        <v>15</v>
      </c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>
      <c r="A83" s="290">
        <v>71</v>
      </c>
      <c r="B83" s="258" t="s">
        <v>467</v>
      </c>
      <c r="C83" s="280" t="s">
        <v>468</v>
      </c>
      <c r="D83" s="261" t="s">
        <v>184</v>
      </c>
      <c r="E83" s="265">
        <v>5</v>
      </c>
      <c r="F83" s="271"/>
      <c r="G83" s="272">
        <f>ROUND(E83*F83,2)</f>
        <v>0</v>
      </c>
      <c r="H83" s="273"/>
      <c r="I83" s="293" t="s">
        <v>118</v>
      </c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119</v>
      </c>
      <c r="AF83" s="244">
        <v>3</v>
      </c>
      <c r="AG83" s="244"/>
      <c r="AH83" s="244"/>
      <c r="AI83" s="244"/>
      <c r="AJ83" s="244"/>
      <c r="AK83" s="244"/>
      <c r="AL83" s="244"/>
      <c r="AM83" s="244">
        <v>15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>
      <c r="A84" s="290">
        <v>72</v>
      </c>
      <c r="B84" s="258" t="s">
        <v>539</v>
      </c>
      <c r="C84" s="280" t="s">
        <v>540</v>
      </c>
      <c r="D84" s="261" t="s">
        <v>184</v>
      </c>
      <c r="E84" s="265">
        <v>1</v>
      </c>
      <c r="F84" s="271"/>
      <c r="G84" s="272">
        <f>ROUND(E84*F84,2)</f>
        <v>0</v>
      </c>
      <c r="H84" s="273"/>
      <c r="I84" s="293" t="s">
        <v>118</v>
      </c>
      <c r="J84" s="244"/>
      <c r="K84" s="244"/>
      <c r="L84" s="244"/>
      <c r="M84" s="24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119</v>
      </c>
      <c r="AF84" s="244">
        <v>3</v>
      </c>
      <c r="AG84" s="244"/>
      <c r="AH84" s="244"/>
      <c r="AI84" s="244"/>
      <c r="AJ84" s="244"/>
      <c r="AK84" s="244"/>
      <c r="AL84" s="244"/>
      <c r="AM84" s="244">
        <v>15</v>
      </c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>
      <c r="A85" s="290">
        <v>73</v>
      </c>
      <c r="B85" s="258" t="s">
        <v>541</v>
      </c>
      <c r="C85" s="280" t="s">
        <v>542</v>
      </c>
      <c r="D85" s="261" t="s">
        <v>184</v>
      </c>
      <c r="E85" s="265">
        <v>2</v>
      </c>
      <c r="F85" s="271"/>
      <c r="G85" s="272">
        <f>ROUND(E85*F85,2)</f>
        <v>0</v>
      </c>
      <c r="H85" s="273"/>
      <c r="I85" s="293" t="s">
        <v>118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119</v>
      </c>
      <c r="AF85" s="244">
        <v>3</v>
      </c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>
      <c r="A86" s="290">
        <v>74</v>
      </c>
      <c r="B86" s="258" t="s">
        <v>543</v>
      </c>
      <c r="C86" s="280" t="s">
        <v>544</v>
      </c>
      <c r="D86" s="261" t="s">
        <v>184</v>
      </c>
      <c r="E86" s="265">
        <v>1</v>
      </c>
      <c r="F86" s="271"/>
      <c r="G86" s="272">
        <f>ROUND(E86*F86,2)</f>
        <v>0</v>
      </c>
      <c r="H86" s="273"/>
      <c r="I86" s="293" t="s">
        <v>118</v>
      </c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 t="s">
        <v>119</v>
      </c>
      <c r="AF86" s="244">
        <v>3</v>
      </c>
      <c r="AG86" s="244"/>
      <c r="AH86" s="244"/>
      <c r="AI86" s="244"/>
      <c r="AJ86" s="244"/>
      <c r="AK86" s="244"/>
      <c r="AL86" s="244"/>
      <c r="AM86" s="244">
        <v>15</v>
      </c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>
      <c r="A87" s="290">
        <v>75</v>
      </c>
      <c r="B87" s="258" t="s">
        <v>545</v>
      </c>
      <c r="C87" s="280" t="s">
        <v>546</v>
      </c>
      <c r="D87" s="261" t="s">
        <v>184</v>
      </c>
      <c r="E87" s="265">
        <v>1</v>
      </c>
      <c r="F87" s="271"/>
      <c r="G87" s="272">
        <f>ROUND(E87*F87,2)</f>
        <v>0</v>
      </c>
      <c r="H87" s="273"/>
      <c r="I87" s="293" t="s">
        <v>118</v>
      </c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/>
      <c r="AD87" s="244"/>
      <c r="AE87" s="244" t="s">
        <v>119</v>
      </c>
      <c r="AF87" s="244">
        <v>3</v>
      </c>
      <c r="AG87" s="244"/>
      <c r="AH87" s="244"/>
      <c r="AI87" s="244"/>
      <c r="AJ87" s="244"/>
      <c r="AK87" s="244"/>
      <c r="AL87" s="244"/>
      <c r="AM87" s="244">
        <v>15</v>
      </c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>
      <c r="A88" s="290">
        <v>76</v>
      </c>
      <c r="B88" s="258" t="s">
        <v>547</v>
      </c>
      <c r="C88" s="280" t="s">
        <v>548</v>
      </c>
      <c r="D88" s="261" t="s">
        <v>184</v>
      </c>
      <c r="E88" s="265">
        <v>2</v>
      </c>
      <c r="F88" s="271"/>
      <c r="G88" s="272">
        <f>ROUND(E88*F88,2)</f>
        <v>0</v>
      </c>
      <c r="H88" s="273"/>
      <c r="I88" s="293" t="s">
        <v>118</v>
      </c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119</v>
      </c>
      <c r="AF88" s="244">
        <v>3</v>
      </c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>
      <c r="A89" s="290">
        <v>77</v>
      </c>
      <c r="B89" s="258" t="s">
        <v>549</v>
      </c>
      <c r="C89" s="280" t="s">
        <v>550</v>
      </c>
      <c r="D89" s="261" t="s">
        <v>184</v>
      </c>
      <c r="E89" s="265">
        <v>1</v>
      </c>
      <c r="F89" s="271"/>
      <c r="G89" s="272">
        <f>ROUND(E89*F89,2)</f>
        <v>0</v>
      </c>
      <c r="H89" s="273"/>
      <c r="I89" s="293" t="s">
        <v>118</v>
      </c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 t="s">
        <v>119</v>
      </c>
      <c r="AF89" s="244">
        <v>3</v>
      </c>
      <c r="AG89" s="244"/>
      <c r="AH89" s="244"/>
      <c r="AI89" s="244"/>
      <c r="AJ89" s="244"/>
      <c r="AK89" s="244"/>
      <c r="AL89" s="244"/>
      <c r="AM89" s="244">
        <v>15</v>
      </c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>
      <c r="A90" s="290">
        <v>78</v>
      </c>
      <c r="B90" s="258" t="s">
        <v>551</v>
      </c>
      <c r="C90" s="280" t="s">
        <v>552</v>
      </c>
      <c r="D90" s="261" t="s">
        <v>48</v>
      </c>
      <c r="E90" s="265">
        <v>0.03</v>
      </c>
      <c r="F90" s="271"/>
      <c r="G90" s="272">
        <f>ROUND(E90*F90,2)</f>
        <v>0</v>
      </c>
      <c r="H90" s="273"/>
      <c r="I90" s="293" t="s">
        <v>118</v>
      </c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 t="s">
        <v>119</v>
      </c>
      <c r="AF90" s="244">
        <v>3</v>
      </c>
      <c r="AG90" s="244"/>
      <c r="AH90" s="244"/>
      <c r="AI90" s="244"/>
      <c r="AJ90" s="244"/>
      <c r="AK90" s="244"/>
      <c r="AL90" s="244"/>
      <c r="AM90" s="244">
        <v>15</v>
      </c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>
      <c r="A91" s="291"/>
      <c r="B91" s="259"/>
      <c r="C91" s="281" t="s">
        <v>55</v>
      </c>
      <c r="D91" s="262"/>
      <c r="E91" s="266"/>
      <c r="F91" s="274"/>
      <c r="G91" s="275"/>
      <c r="H91" s="273"/>
      <c r="I91" s="293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9" t="str">
        <f>C91</f>
        <v>3</v>
      </c>
      <c r="BB91" s="244"/>
      <c r="BC91" s="244"/>
      <c r="BD91" s="244"/>
      <c r="BE91" s="244"/>
      <c r="BF91" s="244"/>
      <c r="BG91" s="244"/>
      <c r="BH91" s="244"/>
    </row>
    <row r="92" spans="1:60" outlineLevel="1">
      <c r="A92" s="290">
        <v>79</v>
      </c>
      <c r="B92" s="258" t="s">
        <v>553</v>
      </c>
      <c r="C92" s="280" t="s">
        <v>478</v>
      </c>
      <c r="D92" s="261" t="s">
        <v>48</v>
      </c>
      <c r="E92" s="265">
        <v>0.06</v>
      </c>
      <c r="F92" s="271"/>
      <c r="G92" s="272">
        <f>ROUND(E92*F92,2)</f>
        <v>0</v>
      </c>
      <c r="H92" s="273"/>
      <c r="I92" s="293" t="s">
        <v>118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119</v>
      </c>
      <c r="AF92" s="244">
        <v>3</v>
      </c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>
      <c r="A93" s="291"/>
      <c r="B93" s="259"/>
      <c r="C93" s="281" t="s">
        <v>442</v>
      </c>
      <c r="D93" s="262"/>
      <c r="E93" s="266"/>
      <c r="F93" s="274"/>
      <c r="G93" s="275"/>
      <c r="H93" s="273"/>
      <c r="I93" s="293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9" t="str">
        <f>C93</f>
        <v>6</v>
      </c>
      <c r="BB93" s="244"/>
      <c r="BC93" s="244"/>
      <c r="BD93" s="244"/>
      <c r="BE93" s="244"/>
      <c r="BF93" s="244"/>
      <c r="BG93" s="244"/>
      <c r="BH93" s="244"/>
    </row>
    <row r="94" spans="1:60" outlineLevel="1">
      <c r="A94" s="290">
        <v>80</v>
      </c>
      <c r="B94" s="258" t="s">
        <v>554</v>
      </c>
      <c r="C94" s="280" t="s">
        <v>555</v>
      </c>
      <c r="D94" s="261" t="s">
        <v>184</v>
      </c>
      <c r="E94" s="265">
        <v>15</v>
      </c>
      <c r="F94" s="271"/>
      <c r="G94" s="272">
        <f>ROUND(E94*F94,2)</f>
        <v>0</v>
      </c>
      <c r="H94" s="273"/>
      <c r="I94" s="293" t="s">
        <v>118</v>
      </c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119</v>
      </c>
      <c r="AF94" s="244">
        <v>1</v>
      </c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>
      <c r="A95" s="290">
        <v>81</v>
      </c>
      <c r="B95" s="258" t="s">
        <v>556</v>
      </c>
      <c r="C95" s="280" t="s">
        <v>557</v>
      </c>
      <c r="D95" s="261" t="s">
        <v>184</v>
      </c>
      <c r="E95" s="265">
        <v>1</v>
      </c>
      <c r="F95" s="271"/>
      <c r="G95" s="272">
        <f>ROUND(E95*F95,2)</f>
        <v>0</v>
      </c>
      <c r="H95" s="273"/>
      <c r="I95" s="293" t="s">
        <v>118</v>
      </c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 t="s">
        <v>119</v>
      </c>
      <c r="AF95" s="244">
        <v>1</v>
      </c>
      <c r="AG95" s="244"/>
      <c r="AH95" s="244"/>
      <c r="AI95" s="244"/>
      <c r="AJ95" s="244"/>
      <c r="AK95" s="244"/>
      <c r="AL95" s="244"/>
      <c r="AM95" s="244">
        <v>15</v>
      </c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>
      <c r="A96" s="290">
        <v>82</v>
      </c>
      <c r="B96" s="258" t="s">
        <v>558</v>
      </c>
      <c r="C96" s="280" t="s">
        <v>559</v>
      </c>
      <c r="D96" s="261" t="s">
        <v>184</v>
      </c>
      <c r="E96" s="265">
        <v>1</v>
      </c>
      <c r="F96" s="271"/>
      <c r="G96" s="272">
        <f>ROUND(E96*F96,2)</f>
        <v>0</v>
      </c>
      <c r="H96" s="273"/>
      <c r="I96" s="293" t="s">
        <v>118</v>
      </c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119</v>
      </c>
      <c r="AF96" s="244">
        <v>1</v>
      </c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>
      <c r="A97" s="290">
        <v>83</v>
      </c>
      <c r="B97" s="258" t="s">
        <v>560</v>
      </c>
      <c r="C97" s="280" t="s">
        <v>561</v>
      </c>
      <c r="D97" s="261" t="s">
        <v>48</v>
      </c>
      <c r="E97" s="265">
        <v>0.06</v>
      </c>
      <c r="F97" s="271"/>
      <c r="G97" s="272">
        <f>ROUND(E97*F97,2)</f>
        <v>0</v>
      </c>
      <c r="H97" s="273"/>
      <c r="I97" s="293" t="s">
        <v>118</v>
      </c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 t="s">
        <v>119</v>
      </c>
      <c r="AF97" s="244">
        <v>3</v>
      </c>
      <c r="AG97" s="244"/>
      <c r="AH97" s="244"/>
      <c r="AI97" s="244"/>
      <c r="AJ97" s="244"/>
      <c r="AK97" s="244"/>
      <c r="AL97" s="244"/>
      <c r="AM97" s="244">
        <v>15</v>
      </c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>
      <c r="A98" s="291"/>
      <c r="B98" s="259"/>
      <c r="C98" s="281" t="s">
        <v>442</v>
      </c>
      <c r="D98" s="262"/>
      <c r="E98" s="266"/>
      <c r="F98" s="274"/>
      <c r="G98" s="275"/>
      <c r="H98" s="273"/>
      <c r="I98" s="293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9" t="str">
        <f>C98</f>
        <v>6</v>
      </c>
      <c r="BB98" s="244"/>
      <c r="BC98" s="244"/>
      <c r="BD98" s="244"/>
      <c r="BE98" s="244"/>
      <c r="BF98" s="244"/>
      <c r="BG98" s="244"/>
      <c r="BH98" s="244"/>
    </row>
    <row r="99" spans="1:60" outlineLevel="1">
      <c r="A99" s="290">
        <v>84</v>
      </c>
      <c r="B99" s="258" t="s">
        <v>562</v>
      </c>
      <c r="C99" s="280" t="s">
        <v>563</v>
      </c>
      <c r="D99" s="261" t="s">
        <v>184</v>
      </c>
      <c r="E99" s="265">
        <v>1</v>
      </c>
      <c r="F99" s="271"/>
      <c r="G99" s="272">
        <f>ROUND(E99*F99,2)</f>
        <v>0</v>
      </c>
      <c r="H99" s="273"/>
      <c r="I99" s="293" t="s">
        <v>118</v>
      </c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119</v>
      </c>
      <c r="AF99" s="244">
        <v>3</v>
      </c>
      <c r="AG99" s="244"/>
      <c r="AH99" s="244"/>
      <c r="AI99" s="244"/>
      <c r="AJ99" s="244"/>
      <c r="AK99" s="244"/>
      <c r="AL99" s="244"/>
      <c r="AM99" s="244">
        <v>15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>
      <c r="A100" s="290">
        <v>85</v>
      </c>
      <c r="B100" s="258" t="s">
        <v>564</v>
      </c>
      <c r="C100" s="280" t="s">
        <v>565</v>
      </c>
      <c r="D100" s="261" t="s">
        <v>48</v>
      </c>
      <c r="E100" s="265">
        <v>0.05</v>
      </c>
      <c r="F100" s="271"/>
      <c r="G100" s="272">
        <f>ROUND(E100*F100,2)</f>
        <v>0</v>
      </c>
      <c r="H100" s="273"/>
      <c r="I100" s="293" t="s">
        <v>118</v>
      </c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 t="s">
        <v>119</v>
      </c>
      <c r="AF100" s="244">
        <v>3</v>
      </c>
      <c r="AG100" s="244"/>
      <c r="AH100" s="244"/>
      <c r="AI100" s="244"/>
      <c r="AJ100" s="244"/>
      <c r="AK100" s="244"/>
      <c r="AL100" s="244"/>
      <c r="AM100" s="244">
        <v>15</v>
      </c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>
      <c r="A101" s="291"/>
      <c r="B101" s="259"/>
      <c r="C101" s="281" t="s">
        <v>566</v>
      </c>
      <c r="D101" s="262"/>
      <c r="E101" s="266"/>
      <c r="F101" s="274"/>
      <c r="G101" s="275"/>
      <c r="H101" s="273"/>
      <c r="I101" s="293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9" t="str">
        <f>C101</f>
        <v>5</v>
      </c>
      <c r="BB101" s="244"/>
      <c r="BC101" s="244"/>
      <c r="BD101" s="244"/>
      <c r="BE101" s="244"/>
      <c r="BF101" s="244"/>
      <c r="BG101" s="244"/>
      <c r="BH101" s="244"/>
    </row>
    <row r="102" spans="1:60" outlineLevel="1">
      <c r="A102" s="290">
        <v>86</v>
      </c>
      <c r="B102" s="258" t="s">
        <v>567</v>
      </c>
      <c r="C102" s="280" t="s">
        <v>568</v>
      </c>
      <c r="D102" s="261" t="s">
        <v>184</v>
      </c>
      <c r="E102" s="265">
        <v>4</v>
      </c>
      <c r="F102" s="271"/>
      <c r="G102" s="272">
        <f>ROUND(E102*F102,2)</f>
        <v>0</v>
      </c>
      <c r="H102" s="273"/>
      <c r="I102" s="293" t="s">
        <v>118</v>
      </c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 t="s">
        <v>119</v>
      </c>
      <c r="AF102" s="244">
        <v>1</v>
      </c>
      <c r="AG102" s="244"/>
      <c r="AH102" s="244"/>
      <c r="AI102" s="244"/>
      <c r="AJ102" s="244"/>
      <c r="AK102" s="244"/>
      <c r="AL102" s="244"/>
      <c r="AM102" s="244">
        <v>15</v>
      </c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>
      <c r="A103" s="290">
        <v>87</v>
      </c>
      <c r="B103" s="258" t="s">
        <v>569</v>
      </c>
      <c r="C103" s="280" t="s">
        <v>570</v>
      </c>
      <c r="D103" s="261" t="s">
        <v>184</v>
      </c>
      <c r="E103" s="265">
        <v>4</v>
      </c>
      <c r="F103" s="271"/>
      <c r="G103" s="272">
        <f>ROUND(E103*F103,2)</f>
        <v>0</v>
      </c>
      <c r="H103" s="273"/>
      <c r="I103" s="293" t="s">
        <v>118</v>
      </c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119</v>
      </c>
      <c r="AF103" s="244">
        <v>1</v>
      </c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>
      <c r="A104" s="290">
        <v>88</v>
      </c>
      <c r="B104" s="258" t="s">
        <v>571</v>
      </c>
      <c r="C104" s="280" t="s">
        <v>572</v>
      </c>
      <c r="D104" s="261" t="s">
        <v>117</v>
      </c>
      <c r="E104" s="265">
        <v>30</v>
      </c>
      <c r="F104" s="271"/>
      <c r="G104" s="272">
        <f>ROUND(E104*F104,2)</f>
        <v>0</v>
      </c>
      <c r="H104" s="273"/>
      <c r="I104" s="293" t="s">
        <v>118</v>
      </c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119</v>
      </c>
      <c r="AF104" s="244">
        <v>1</v>
      </c>
      <c r="AG104" s="244"/>
      <c r="AH104" s="244"/>
      <c r="AI104" s="244"/>
      <c r="AJ104" s="244"/>
      <c r="AK104" s="244"/>
      <c r="AL104" s="244"/>
      <c r="AM104" s="244">
        <v>15</v>
      </c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>
      <c r="A105" s="290">
        <v>89</v>
      </c>
      <c r="B105" s="258" t="s">
        <v>573</v>
      </c>
      <c r="C105" s="280" t="s">
        <v>574</v>
      </c>
      <c r="D105" s="261" t="s">
        <v>117</v>
      </c>
      <c r="E105" s="265">
        <v>15</v>
      </c>
      <c r="F105" s="271"/>
      <c r="G105" s="272">
        <f>ROUND(E105*F105,2)</f>
        <v>0</v>
      </c>
      <c r="H105" s="273"/>
      <c r="I105" s="293" t="s">
        <v>118</v>
      </c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119</v>
      </c>
      <c r="AF105" s="244">
        <v>1</v>
      </c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>
      <c r="A106" s="290">
        <v>90</v>
      </c>
      <c r="B106" s="258" t="s">
        <v>575</v>
      </c>
      <c r="C106" s="280" t="s">
        <v>576</v>
      </c>
      <c r="D106" s="261" t="s">
        <v>117</v>
      </c>
      <c r="E106" s="265">
        <v>40</v>
      </c>
      <c r="F106" s="271"/>
      <c r="G106" s="272">
        <f>ROUND(E106*F106,2)</f>
        <v>0</v>
      </c>
      <c r="H106" s="273"/>
      <c r="I106" s="293" t="s">
        <v>118</v>
      </c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 t="s">
        <v>119</v>
      </c>
      <c r="AF106" s="244">
        <v>1</v>
      </c>
      <c r="AG106" s="244"/>
      <c r="AH106" s="244"/>
      <c r="AI106" s="244"/>
      <c r="AJ106" s="244"/>
      <c r="AK106" s="244"/>
      <c r="AL106" s="244"/>
      <c r="AM106" s="244">
        <v>15</v>
      </c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>
      <c r="A107" s="290">
        <v>91</v>
      </c>
      <c r="B107" s="258" t="s">
        <v>577</v>
      </c>
      <c r="C107" s="280" t="s">
        <v>578</v>
      </c>
      <c r="D107" s="261" t="s">
        <v>117</v>
      </c>
      <c r="E107" s="265">
        <v>40</v>
      </c>
      <c r="F107" s="271"/>
      <c r="G107" s="272">
        <f>ROUND(E107*F107,2)</f>
        <v>0</v>
      </c>
      <c r="H107" s="273"/>
      <c r="I107" s="293" t="s">
        <v>118</v>
      </c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119</v>
      </c>
      <c r="AF107" s="244">
        <v>3</v>
      </c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>
      <c r="A108" s="290">
        <v>92</v>
      </c>
      <c r="B108" s="258" t="s">
        <v>579</v>
      </c>
      <c r="C108" s="280" t="s">
        <v>580</v>
      </c>
      <c r="D108" s="261" t="s">
        <v>184</v>
      </c>
      <c r="E108" s="265">
        <v>4</v>
      </c>
      <c r="F108" s="271"/>
      <c r="G108" s="272">
        <f>ROUND(E108*F108,2)</f>
        <v>0</v>
      </c>
      <c r="H108" s="273"/>
      <c r="I108" s="293" t="s">
        <v>118</v>
      </c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 t="s">
        <v>119</v>
      </c>
      <c r="AF108" s="244">
        <v>1</v>
      </c>
      <c r="AG108" s="244"/>
      <c r="AH108" s="244"/>
      <c r="AI108" s="244"/>
      <c r="AJ108" s="244"/>
      <c r="AK108" s="244"/>
      <c r="AL108" s="244"/>
      <c r="AM108" s="244">
        <v>15</v>
      </c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>
      <c r="A109" s="290">
        <v>93</v>
      </c>
      <c r="B109" s="258" t="s">
        <v>581</v>
      </c>
      <c r="C109" s="280" t="s">
        <v>582</v>
      </c>
      <c r="D109" s="261" t="s">
        <v>184</v>
      </c>
      <c r="E109" s="265">
        <v>1</v>
      </c>
      <c r="F109" s="271"/>
      <c r="G109" s="272">
        <f>ROUND(E109*F109,2)</f>
        <v>0</v>
      </c>
      <c r="H109" s="273"/>
      <c r="I109" s="293" t="s">
        <v>118</v>
      </c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119</v>
      </c>
      <c r="AF109" s="244">
        <v>1</v>
      </c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>
      <c r="A110" s="290">
        <v>94</v>
      </c>
      <c r="B110" s="258" t="s">
        <v>583</v>
      </c>
      <c r="C110" s="280" t="s">
        <v>584</v>
      </c>
      <c r="D110" s="261" t="s">
        <v>184</v>
      </c>
      <c r="E110" s="265">
        <v>1</v>
      </c>
      <c r="F110" s="271"/>
      <c r="G110" s="272">
        <f>ROUND(E110*F110,2)</f>
        <v>0</v>
      </c>
      <c r="H110" s="273"/>
      <c r="I110" s="293" t="s">
        <v>118</v>
      </c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 t="s">
        <v>119</v>
      </c>
      <c r="AF110" s="244">
        <v>1</v>
      </c>
      <c r="AG110" s="244"/>
      <c r="AH110" s="244"/>
      <c r="AI110" s="244"/>
      <c r="AJ110" s="244"/>
      <c r="AK110" s="244"/>
      <c r="AL110" s="244"/>
      <c r="AM110" s="244">
        <v>15</v>
      </c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outlineLevel="1">
      <c r="A111" s="290">
        <v>95</v>
      </c>
      <c r="B111" s="258" t="s">
        <v>585</v>
      </c>
      <c r="C111" s="280" t="s">
        <v>586</v>
      </c>
      <c r="D111" s="261" t="s">
        <v>184</v>
      </c>
      <c r="E111" s="265">
        <v>1</v>
      </c>
      <c r="F111" s="271"/>
      <c r="G111" s="272">
        <f>ROUND(E111*F111,2)</f>
        <v>0</v>
      </c>
      <c r="H111" s="273"/>
      <c r="I111" s="293" t="s">
        <v>118</v>
      </c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119</v>
      </c>
      <c r="AF111" s="244">
        <v>1</v>
      </c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>
      <c r="A112" s="290">
        <v>96</v>
      </c>
      <c r="B112" s="258" t="s">
        <v>587</v>
      </c>
      <c r="C112" s="280" t="s">
        <v>588</v>
      </c>
      <c r="D112" s="261" t="s">
        <v>48</v>
      </c>
      <c r="E112" s="265">
        <v>0.02</v>
      </c>
      <c r="F112" s="271"/>
      <c r="G112" s="272">
        <f>ROUND(E112*F112,2)</f>
        <v>0</v>
      </c>
      <c r="H112" s="273"/>
      <c r="I112" s="293" t="s">
        <v>118</v>
      </c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 t="s">
        <v>119</v>
      </c>
      <c r="AF112" s="244">
        <v>3</v>
      </c>
      <c r="AG112" s="244"/>
      <c r="AH112" s="244"/>
      <c r="AI112" s="244"/>
      <c r="AJ112" s="244"/>
      <c r="AK112" s="244"/>
      <c r="AL112" s="244"/>
      <c r="AM112" s="244">
        <v>15</v>
      </c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>
      <c r="A113" s="291"/>
      <c r="B113" s="259"/>
      <c r="C113" s="281" t="s">
        <v>589</v>
      </c>
      <c r="D113" s="262"/>
      <c r="E113" s="266"/>
      <c r="F113" s="274"/>
      <c r="G113" s="275"/>
      <c r="H113" s="273"/>
      <c r="I113" s="293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F113" s="244"/>
      <c r="AG113" s="244"/>
      <c r="AH113" s="244"/>
      <c r="AI113" s="244"/>
      <c r="AJ113" s="244"/>
      <c r="AK113" s="244"/>
      <c r="AL113" s="244"/>
      <c r="AM113" s="244"/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9" t="str">
        <f>C113</f>
        <v>2</v>
      </c>
      <c r="BB113" s="244"/>
      <c r="BC113" s="244"/>
      <c r="BD113" s="244"/>
      <c r="BE113" s="244"/>
      <c r="BF113" s="244"/>
      <c r="BG113" s="244"/>
      <c r="BH113" s="244"/>
    </row>
    <row r="114" spans="1:60" outlineLevel="1">
      <c r="A114" s="290">
        <v>97</v>
      </c>
      <c r="B114" s="258" t="s">
        <v>590</v>
      </c>
      <c r="C114" s="280" t="s">
        <v>591</v>
      </c>
      <c r="D114" s="261" t="s">
        <v>117</v>
      </c>
      <c r="E114" s="265">
        <v>40</v>
      </c>
      <c r="F114" s="271"/>
      <c r="G114" s="272">
        <f>ROUND(E114*F114,2)</f>
        <v>0</v>
      </c>
      <c r="H114" s="273"/>
      <c r="I114" s="293" t="s">
        <v>118</v>
      </c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119</v>
      </c>
      <c r="AF114" s="244">
        <v>3</v>
      </c>
      <c r="AG114" s="244"/>
      <c r="AH114" s="244"/>
      <c r="AI114" s="244"/>
      <c r="AJ114" s="244"/>
      <c r="AK114" s="244"/>
      <c r="AL114" s="244"/>
      <c r="AM114" s="244">
        <v>15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>
      <c r="A115" s="290">
        <v>98</v>
      </c>
      <c r="B115" s="258" t="s">
        <v>592</v>
      </c>
      <c r="C115" s="280" t="s">
        <v>593</v>
      </c>
      <c r="D115" s="261" t="s">
        <v>117</v>
      </c>
      <c r="E115" s="265">
        <v>40</v>
      </c>
      <c r="F115" s="271"/>
      <c r="G115" s="272">
        <f>ROUND(E115*F115,2)</f>
        <v>0</v>
      </c>
      <c r="H115" s="273"/>
      <c r="I115" s="293" t="s">
        <v>118</v>
      </c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119</v>
      </c>
      <c r="AF115" s="244">
        <v>3</v>
      </c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>
      <c r="A116" s="290">
        <v>99</v>
      </c>
      <c r="B116" s="258" t="s">
        <v>537</v>
      </c>
      <c r="C116" s="280" t="s">
        <v>538</v>
      </c>
      <c r="D116" s="261" t="s">
        <v>117</v>
      </c>
      <c r="E116" s="265">
        <v>30</v>
      </c>
      <c r="F116" s="271"/>
      <c r="G116" s="272">
        <f>ROUND(E116*F116,2)</f>
        <v>0</v>
      </c>
      <c r="H116" s="273"/>
      <c r="I116" s="293" t="s">
        <v>118</v>
      </c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 t="s">
        <v>119</v>
      </c>
      <c r="AF116" s="244">
        <v>3</v>
      </c>
      <c r="AG116" s="244"/>
      <c r="AH116" s="244"/>
      <c r="AI116" s="244"/>
      <c r="AJ116" s="244"/>
      <c r="AK116" s="244"/>
      <c r="AL116" s="244"/>
      <c r="AM116" s="244">
        <v>15</v>
      </c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>
      <c r="A117" s="290">
        <v>100</v>
      </c>
      <c r="B117" s="258" t="s">
        <v>594</v>
      </c>
      <c r="C117" s="280" t="s">
        <v>595</v>
      </c>
      <c r="D117" s="261" t="s">
        <v>117</v>
      </c>
      <c r="E117" s="265">
        <v>15</v>
      </c>
      <c r="F117" s="271"/>
      <c r="G117" s="272">
        <f>ROUND(E117*F117,2)</f>
        <v>0</v>
      </c>
      <c r="H117" s="273"/>
      <c r="I117" s="293" t="s">
        <v>118</v>
      </c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119</v>
      </c>
      <c r="AF117" s="244">
        <v>1</v>
      </c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>
      <c r="A118" s="290">
        <v>101</v>
      </c>
      <c r="B118" s="258" t="s">
        <v>596</v>
      </c>
      <c r="C118" s="280" t="s">
        <v>597</v>
      </c>
      <c r="D118" s="261" t="s">
        <v>184</v>
      </c>
      <c r="E118" s="265">
        <v>4</v>
      </c>
      <c r="F118" s="271"/>
      <c r="G118" s="272">
        <f>ROUND(E118*F118,2)</f>
        <v>0</v>
      </c>
      <c r="H118" s="273"/>
      <c r="I118" s="293" t="s">
        <v>118</v>
      </c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 t="s">
        <v>119</v>
      </c>
      <c r="AF118" s="244">
        <v>3</v>
      </c>
      <c r="AG118" s="244"/>
      <c r="AH118" s="244"/>
      <c r="AI118" s="244"/>
      <c r="AJ118" s="244"/>
      <c r="AK118" s="244"/>
      <c r="AL118" s="244"/>
      <c r="AM118" s="244">
        <v>15</v>
      </c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>
      <c r="A119" s="290">
        <v>102</v>
      </c>
      <c r="B119" s="258" t="s">
        <v>598</v>
      </c>
      <c r="C119" s="280" t="s">
        <v>599</v>
      </c>
      <c r="D119" s="261" t="s">
        <v>184</v>
      </c>
      <c r="E119" s="265">
        <v>4</v>
      </c>
      <c r="F119" s="271"/>
      <c r="G119" s="272">
        <f>ROUND(E119*F119,2)</f>
        <v>0</v>
      </c>
      <c r="H119" s="273"/>
      <c r="I119" s="293" t="s">
        <v>118</v>
      </c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119</v>
      </c>
      <c r="AF119" s="244">
        <v>3</v>
      </c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>
      <c r="A120" s="290">
        <v>103</v>
      </c>
      <c r="B120" s="258" t="s">
        <v>600</v>
      </c>
      <c r="C120" s="280" t="s">
        <v>601</v>
      </c>
      <c r="D120" s="261" t="s">
        <v>184</v>
      </c>
      <c r="E120" s="265">
        <v>4</v>
      </c>
      <c r="F120" s="271"/>
      <c r="G120" s="272">
        <f>ROUND(E120*F120,2)</f>
        <v>0</v>
      </c>
      <c r="H120" s="273"/>
      <c r="I120" s="293" t="s">
        <v>118</v>
      </c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 t="s">
        <v>119</v>
      </c>
      <c r="AF120" s="244">
        <v>3</v>
      </c>
      <c r="AG120" s="244"/>
      <c r="AH120" s="244"/>
      <c r="AI120" s="244"/>
      <c r="AJ120" s="244"/>
      <c r="AK120" s="244"/>
      <c r="AL120" s="244"/>
      <c r="AM120" s="244">
        <v>15</v>
      </c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>
      <c r="A121" s="290">
        <v>104</v>
      </c>
      <c r="B121" s="258" t="s">
        <v>602</v>
      </c>
      <c r="C121" s="280" t="s">
        <v>603</v>
      </c>
      <c r="D121" s="261" t="s">
        <v>184</v>
      </c>
      <c r="E121" s="265">
        <v>2</v>
      </c>
      <c r="F121" s="271"/>
      <c r="G121" s="272">
        <f>ROUND(E121*F121,2)</f>
        <v>0</v>
      </c>
      <c r="H121" s="273"/>
      <c r="I121" s="293" t="s">
        <v>118</v>
      </c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119</v>
      </c>
      <c r="AF121" s="244">
        <v>3</v>
      </c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>
      <c r="A122" s="290">
        <v>105</v>
      </c>
      <c r="B122" s="258" t="s">
        <v>604</v>
      </c>
      <c r="C122" s="280" t="s">
        <v>605</v>
      </c>
      <c r="D122" s="261" t="s">
        <v>184</v>
      </c>
      <c r="E122" s="265">
        <v>2</v>
      </c>
      <c r="F122" s="271"/>
      <c r="G122" s="272">
        <f>ROUND(E122*F122,2)</f>
        <v>0</v>
      </c>
      <c r="H122" s="273"/>
      <c r="I122" s="293" t="s">
        <v>118</v>
      </c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 t="s">
        <v>119</v>
      </c>
      <c r="AF122" s="244">
        <v>3</v>
      </c>
      <c r="AG122" s="244"/>
      <c r="AH122" s="244"/>
      <c r="AI122" s="244"/>
      <c r="AJ122" s="244"/>
      <c r="AK122" s="244"/>
      <c r="AL122" s="244"/>
      <c r="AM122" s="244">
        <v>15</v>
      </c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>
      <c r="A123" s="290">
        <v>106</v>
      </c>
      <c r="B123" s="258" t="s">
        <v>606</v>
      </c>
      <c r="C123" s="280" t="s">
        <v>607</v>
      </c>
      <c r="D123" s="261" t="s">
        <v>184</v>
      </c>
      <c r="E123" s="265">
        <v>1</v>
      </c>
      <c r="F123" s="271"/>
      <c r="G123" s="272">
        <f>ROUND(E123*F123,2)</f>
        <v>0</v>
      </c>
      <c r="H123" s="273"/>
      <c r="I123" s="293" t="s">
        <v>118</v>
      </c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119</v>
      </c>
      <c r="AF123" s="244">
        <v>3</v>
      </c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>
      <c r="A124" s="290">
        <v>107</v>
      </c>
      <c r="B124" s="258" t="s">
        <v>608</v>
      </c>
      <c r="C124" s="280" t="s">
        <v>609</v>
      </c>
      <c r="D124" s="261" t="s">
        <v>48</v>
      </c>
      <c r="E124" s="265">
        <v>0.03</v>
      </c>
      <c r="F124" s="271"/>
      <c r="G124" s="272">
        <f>ROUND(E124*F124,2)</f>
        <v>0</v>
      </c>
      <c r="H124" s="273"/>
      <c r="I124" s="293" t="s">
        <v>118</v>
      </c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 t="s">
        <v>119</v>
      </c>
      <c r="AF124" s="244">
        <v>3</v>
      </c>
      <c r="AG124" s="244"/>
      <c r="AH124" s="244"/>
      <c r="AI124" s="244"/>
      <c r="AJ124" s="244"/>
      <c r="AK124" s="244"/>
      <c r="AL124" s="244"/>
      <c r="AM124" s="244">
        <v>15</v>
      </c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>
      <c r="A125" s="291"/>
      <c r="B125" s="259"/>
      <c r="C125" s="281" t="s">
        <v>55</v>
      </c>
      <c r="D125" s="262"/>
      <c r="E125" s="266"/>
      <c r="F125" s="274"/>
      <c r="G125" s="275"/>
      <c r="H125" s="273"/>
      <c r="I125" s="293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9" t="str">
        <f>C125</f>
        <v>3</v>
      </c>
      <c r="BB125" s="244"/>
      <c r="BC125" s="244"/>
      <c r="BD125" s="244"/>
      <c r="BE125" s="244"/>
      <c r="BF125" s="244"/>
      <c r="BG125" s="244"/>
      <c r="BH125" s="244"/>
    </row>
    <row r="126" spans="1:60" outlineLevel="1">
      <c r="A126" s="290">
        <v>108</v>
      </c>
      <c r="B126" s="258" t="s">
        <v>610</v>
      </c>
      <c r="C126" s="280" t="s">
        <v>611</v>
      </c>
      <c r="D126" s="261" t="s">
        <v>48</v>
      </c>
      <c r="E126" s="265">
        <v>0.02</v>
      </c>
      <c r="F126" s="271"/>
      <c r="G126" s="272">
        <f>ROUND(E126*F126,2)</f>
        <v>0</v>
      </c>
      <c r="H126" s="273"/>
      <c r="I126" s="293" t="s">
        <v>118</v>
      </c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119</v>
      </c>
      <c r="AF126" s="244">
        <v>3</v>
      </c>
      <c r="AG126" s="244"/>
      <c r="AH126" s="244"/>
      <c r="AI126" s="244"/>
      <c r="AJ126" s="244"/>
      <c r="AK126" s="244"/>
      <c r="AL126" s="244"/>
      <c r="AM126" s="244">
        <v>15</v>
      </c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>
      <c r="A127" s="291"/>
      <c r="B127" s="259"/>
      <c r="C127" s="281" t="s">
        <v>589</v>
      </c>
      <c r="D127" s="262"/>
      <c r="E127" s="266"/>
      <c r="F127" s="274"/>
      <c r="G127" s="275"/>
      <c r="H127" s="273"/>
      <c r="I127" s="293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F127" s="244"/>
      <c r="AG127" s="244"/>
      <c r="AH127" s="244"/>
      <c r="AI127" s="244"/>
      <c r="AJ127" s="244"/>
      <c r="AK127" s="244"/>
      <c r="AL127" s="244"/>
      <c r="AM127" s="244"/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9" t="str">
        <f>C127</f>
        <v>2</v>
      </c>
      <c r="BB127" s="244"/>
      <c r="BC127" s="244"/>
      <c r="BD127" s="244"/>
      <c r="BE127" s="244"/>
      <c r="BF127" s="244"/>
      <c r="BG127" s="244"/>
      <c r="BH127" s="244"/>
    </row>
    <row r="128" spans="1:60" outlineLevel="1">
      <c r="A128" s="290">
        <v>109</v>
      </c>
      <c r="B128" s="258" t="s">
        <v>612</v>
      </c>
      <c r="C128" s="280" t="s">
        <v>613</v>
      </c>
      <c r="D128" s="261" t="s">
        <v>614</v>
      </c>
      <c r="E128" s="265">
        <v>3</v>
      </c>
      <c r="F128" s="271"/>
      <c r="G128" s="272">
        <f>ROUND(E128*F128,2)</f>
        <v>0</v>
      </c>
      <c r="H128" s="273"/>
      <c r="I128" s="293" t="s">
        <v>118</v>
      </c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 t="s">
        <v>119</v>
      </c>
      <c r="AF128" s="244">
        <v>1</v>
      </c>
      <c r="AG128" s="244"/>
      <c r="AH128" s="244"/>
      <c r="AI128" s="244"/>
      <c r="AJ128" s="244"/>
      <c r="AK128" s="244"/>
      <c r="AL128" s="244"/>
      <c r="AM128" s="244">
        <v>15</v>
      </c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>
      <c r="A129" s="290">
        <v>110</v>
      </c>
      <c r="B129" s="258" t="s">
        <v>615</v>
      </c>
      <c r="C129" s="280" t="s">
        <v>616</v>
      </c>
      <c r="D129" s="261" t="s">
        <v>614</v>
      </c>
      <c r="E129" s="265">
        <v>8</v>
      </c>
      <c r="F129" s="271"/>
      <c r="G129" s="272">
        <f>ROUND(E129*F129,2)</f>
        <v>0</v>
      </c>
      <c r="H129" s="273"/>
      <c r="I129" s="293" t="s">
        <v>118</v>
      </c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 t="s">
        <v>119</v>
      </c>
      <c r="AF129" s="244">
        <v>1</v>
      </c>
      <c r="AG129" s="244"/>
      <c r="AH129" s="244"/>
      <c r="AI129" s="244"/>
      <c r="AJ129" s="244"/>
      <c r="AK129" s="244"/>
      <c r="AL129" s="244"/>
      <c r="AM129" s="244">
        <v>15</v>
      </c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>
      <c r="A130" s="290">
        <v>111</v>
      </c>
      <c r="B130" s="258" t="s">
        <v>617</v>
      </c>
      <c r="C130" s="280" t="s">
        <v>618</v>
      </c>
      <c r="D130" s="261" t="s">
        <v>614</v>
      </c>
      <c r="E130" s="265">
        <v>2</v>
      </c>
      <c r="F130" s="271"/>
      <c r="G130" s="272">
        <f>ROUND(E130*F130,2)</f>
        <v>0</v>
      </c>
      <c r="H130" s="273"/>
      <c r="I130" s="293" t="s">
        <v>118</v>
      </c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119</v>
      </c>
      <c r="AF130" s="244">
        <v>1</v>
      </c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>
      <c r="A131" s="290">
        <v>112</v>
      </c>
      <c r="B131" s="258" t="s">
        <v>619</v>
      </c>
      <c r="C131" s="280" t="s">
        <v>620</v>
      </c>
      <c r="D131" s="261" t="s">
        <v>614</v>
      </c>
      <c r="E131" s="265">
        <v>1</v>
      </c>
      <c r="F131" s="271"/>
      <c r="G131" s="272">
        <f>ROUND(E131*F131,2)</f>
        <v>0</v>
      </c>
      <c r="H131" s="273"/>
      <c r="I131" s="293" t="s">
        <v>118</v>
      </c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 t="s">
        <v>119</v>
      </c>
      <c r="AF131" s="244">
        <v>1</v>
      </c>
      <c r="AG131" s="244"/>
      <c r="AH131" s="244"/>
      <c r="AI131" s="244"/>
      <c r="AJ131" s="244"/>
      <c r="AK131" s="244"/>
      <c r="AL131" s="244"/>
      <c r="AM131" s="244">
        <v>15</v>
      </c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outlineLevel="1">
      <c r="A132" s="290">
        <v>113</v>
      </c>
      <c r="B132" s="258" t="s">
        <v>621</v>
      </c>
      <c r="C132" s="280" t="s">
        <v>622</v>
      </c>
      <c r="D132" s="261" t="s">
        <v>614</v>
      </c>
      <c r="E132" s="265">
        <v>1</v>
      </c>
      <c r="F132" s="271"/>
      <c r="G132" s="272">
        <f>ROUND(E132*F132,2)</f>
        <v>0</v>
      </c>
      <c r="H132" s="273"/>
      <c r="I132" s="293" t="s">
        <v>118</v>
      </c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 t="s">
        <v>119</v>
      </c>
      <c r="AF132" s="244">
        <v>1</v>
      </c>
      <c r="AG132" s="244"/>
      <c r="AH132" s="244"/>
      <c r="AI132" s="244"/>
      <c r="AJ132" s="244"/>
      <c r="AK132" s="244"/>
      <c r="AL132" s="244"/>
      <c r="AM132" s="244">
        <v>15</v>
      </c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outlineLevel="1">
      <c r="A133" s="290">
        <v>114</v>
      </c>
      <c r="B133" s="258" t="s">
        <v>623</v>
      </c>
      <c r="C133" s="280" t="s">
        <v>624</v>
      </c>
      <c r="D133" s="261" t="s">
        <v>184</v>
      </c>
      <c r="E133" s="265">
        <v>5</v>
      </c>
      <c r="F133" s="271"/>
      <c r="G133" s="272">
        <f>ROUND(E133*F133,2)</f>
        <v>0</v>
      </c>
      <c r="H133" s="273"/>
      <c r="I133" s="293" t="s">
        <v>118</v>
      </c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 t="s">
        <v>119</v>
      </c>
      <c r="AF133" s="244">
        <v>1</v>
      </c>
      <c r="AG133" s="244"/>
      <c r="AH133" s="244"/>
      <c r="AI133" s="244"/>
      <c r="AJ133" s="244"/>
      <c r="AK133" s="244"/>
      <c r="AL133" s="244"/>
      <c r="AM133" s="244">
        <v>15</v>
      </c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>
      <c r="A134" s="290">
        <v>115</v>
      </c>
      <c r="B134" s="258" t="s">
        <v>625</v>
      </c>
      <c r="C134" s="280" t="s">
        <v>626</v>
      </c>
      <c r="D134" s="261" t="s">
        <v>184</v>
      </c>
      <c r="E134" s="265">
        <v>35</v>
      </c>
      <c r="F134" s="271"/>
      <c r="G134" s="272">
        <f>ROUND(E134*F134,2)</f>
        <v>0</v>
      </c>
      <c r="H134" s="273"/>
      <c r="I134" s="293" t="s">
        <v>118</v>
      </c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 t="s">
        <v>119</v>
      </c>
      <c r="AF134" s="244">
        <v>1</v>
      </c>
      <c r="AG134" s="244"/>
      <c r="AH134" s="244"/>
      <c r="AI134" s="244"/>
      <c r="AJ134" s="244"/>
      <c r="AK134" s="244"/>
      <c r="AL134" s="244"/>
      <c r="AM134" s="244">
        <v>15</v>
      </c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>
      <c r="A135" s="290">
        <v>116</v>
      </c>
      <c r="B135" s="258" t="s">
        <v>627</v>
      </c>
      <c r="C135" s="280" t="s">
        <v>628</v>
      </c>
      <c r="D135" s="261" t="s">
        <v>117</v>
      </c>
      <c r="E135" s="265">
        <v>17</v>
      </c>
      <c r="F135" s="271"/>
      <c r="G135" s="272">
        <f>ROUND(E135*F135,2)</f>
        <v>0</v>
      </c>
      <c r="H135" s="273"/>
      <c r="I135" s="293" t="s">
        <v>118</v>
      </c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119</v>
      </c>
      <c r="AF135" s="244">
        <v>1</v>
      </c>
      <c r="AG135" s="244"/>
      <c r="AH135" s="244"/>
      <c r="AI135" s="244"/>
      <c r="AJ135" s="244"/>
      <c r="AK135" s="244"/>
      <c r="AL135" s="244"/>
      <c r="AM135" s="244">
        <v>15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>
      <c r="A136" s="290">
        <v>117</v>
      </c>
      <c r="B136" s="258" t="s">
        <v>629</v>
      </c>
      <c r="C136" s="280" t="s">
        <v>630</v>
      </c>
      <c r="D136" s="261" t="s">
        <v>117</v>
      </c>
      <c r="E136" s="265">
        <v>15</v>
      </c>
      <c r="F136" s="271"/>
      <c r="G136" s="272">
        <f>ROUND(E136*F136,2)</f>
        <v>0</v>
      </c>
      <c r="H136" s="273"/>
      <c r="I136" s="293" t="s">
        <v>118</v>
      </c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 t="s">
        <v>119</v>
      </c>
      <c r="AF136" s="244">
        <v>1</v>
      </c>
      <c r="AG136" s="244"/>
      <c r="AH136" s="244"/>
      <c r="AI136" s="244"/>
      <c r="AJ136" s="244"/>
      <c r="AK136" s="244"/>
      <c r="AL136" s="244"/>
      <c r="AM136" s="244">
        <v>15</v>
      </c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ht="13.5" outlineLevel="1" thickBot="1">
      <c r="A137" s="315">
        <v>118</v>
      </c>
      <c r="B137" s="316" t="s">
        <v>631</v>
      </c>
      <c r="C137" s="317" t="s">
        <v>632</v>
      </c>
      <c r="D137" s="318" t="s">
        <v>117</v>
      </c>
      <c r="E137" s="319">
        <v>5</v>
      </c>
      <c r="F137" s="320"/>
      <c r="G137" s="308">
        <f>ROUND(E137*F137,2)</f>
        <v>0</v>
      </c>
      <c r="H137" s="309"/>
      <c r="I137" s="310" t="s">
        <v>118</v>
      </c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119</v>
      </c>
      <c r="AF137" s="244">
        <v>1</v>
      </c>
      <c r="AG137" s="244"/>
      <c r="AH137" s="244"/>
      <c r="AI137" s="244"/>
      <c r="AJ137" s="244"/>
      <c r="AK137" s="244"/>
      <c r="AL137" s="244"/>
      <c r="AM137" s="244">
        <v>15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hidden="1">
      <c r="A138" s="54"/>
      <c r="B138" s="61" t="s">
        <v>274</v>
      </c>
      <c r="C138" s="283" t="s">
        <v>274</v>
      </c>
      <c r="D138" s="247"/>
      <c r="E138" s="245"/>
      <c r="F138" s="245"/>
      <c r="G138" s="245"/>
      <c r="H138" s="245"/>
      <c r="I138" s="246"/>
    </row>
    <row r="139" spans="1:60" hidden="1">
      <c r="A139" s="284"/>
      <c r="B139" s="285" t="s">
        <v>273</v>
      </c>
      <c r="C139" s="286"/>
      <c r="D139" s="287"/>
      <c r="E139" s="284"/>
      <c r="F139" s="284"/>
      <c r="G139" s="288">
        <f>F8</f>
        <v>0</v>
      </c>
      <c r="H139" s="46"/>
      <c r="I139" s="46"/>
      <c r="AN139">
        <v>15</v>
      </c>
      <c r="AO139">
        <v>21</v>
      </c>
    </row>
    <row r="140" spans="1:60">
      <c r="A140" s="46"/>
      <c r="B140" s="278"/>
      <c r="C140" s="278"/>
      <c r="D140" s="223"/>
      <c r="E140" s="46"/>
      <c r="F140" s="46"/>
      <c r="G140" s="46"/>
      <c r="H140" s="46"/>
      <c r="I140" s="46"/>
      <c r="AN140">
        <f>SUMIF(AM8:AM139,AN139,G8:G139)</f>
        <v>0</v>
      </c>
      <c r="AO140">
        <f>SUMIF(AM8:AM139,AO139,G8:G139)</f>
        <v>0</v>
      </c>
    </row>
    <row r="141" spans="1:60">
      <c r="D141" s="221"/>
    </row>
    <row r="142" spans="1:60">
      <c r="D142" s="221"/>
    </row>
    <row r="143" spans="1:60">
      <c r="D143" s="221"/>
    </row>
    <row r="144" spans="1:60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8879" sheet="1"/>
  <mergeCells count="14">
    <mergeCell ref="C125:G125"/>
    <mergeCell ref="C127:G127"/>
    <mergeCell ref="C69:G69"/>
    <mergeCell ref="C91:G91"/>
    <mergeCell ref="C93:G93"/>
    <mergeCell ref="C98:G98"/>
    <mergeCell ref="C101:G101"/>
    <mergeCell ref="C113:G113"/>
    <mergeCell ref="A1:G1"/>
    <mergeCell ref="C7:G7"/>
    <mergeCell ref="F8:G8"/>
    <mergeCell ref="C28:G28"/>
    <mergeCell ref="C46:G46"/>
    <mergeCell ref="C48:G4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59.12</vt:lpstr>
      <vt:lpstr>59.12 01 Pol</vt:lpstr>
      <vt:lpstr>59.12 02 Pol</vt:lpstr>
      <vt:lpstr>59.12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'59.12 01 Pol'!Oblast_tisku</vt:lpstr>
      <vt:lpstr>'59.12 02 Pol'!Oblast_tisku</vt:lpstr>
      <vt:lpstr>'59.12 03 Pol'!Oblast_tisku</vt:lpstr>
      <vt:lpstr>'Rekapitulace Objekt 59.12'!Oblast_tisku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2016-07-26T05:49:06Z</dcterms:modified>
</cp:coreProperties>
</file>